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e.dvorackova\Desktop\porady vedení\2022\Červen\Odesláno 28.6.2022 MŠMT VZ\"/>
    </mc:Choice>
  </mc:AlternateContent>
  <bookViews>
    <workbookView xWindow="0" yWindow="0" windowWidth="19200" windowHeight="7050"/>
  </bookViews>
  <sheets>
    <sheet name="příloha č. 1" sheetId="12" r:id="rId1"/>
    <sheet name="příloha č. 2" sheetId="13" r:id="rId2"/>
    <sheet name="příloha č. 3" sheetId="1" r:id="rId3"/>
    <sheet name="příloha č.4, 4a" sheetId="2" r:id="rId4"/>
    <sheet name="příloha č.5" sheetId="11" r:id="rId5"/>
    <sheet name="příloha č.5a" sheetId="3" r:id="rId6"/>
    <sheet name="příloha č.6" sheetId="4" r:id="rId7"/>
    <sheet name="příloha č.7" sheetId="5" r:id="rId8"/>
    <sheet name="příloha č.8" sheetId="6" r:id="rId9"/>
    <sheet name="příloha č.9" sheetId="7" r:id="rId10"/>
    <sheet name="příloha č.10" sheetId="8" r:id="rId11"/>
  </sheets>
  <definedNames>
    <definedName name="_Ref361045863" localSheetId="2">'příloha č. 3'!$A$125</definedName>
    <definedName name="_Toc349913875" localSheetId="2">'příloha č. 3'!$A$73</definedName>
  </definedNames>
  <calcPr calcId="162913"/>
</workbook>
</file>

<file path=xl/calcChain.xml><?xml version="1.0" encoding="utf-8"?>
<calcChain xmlns="http://schemas.openxmlformats.org/spreadsheetml/2006/main">
  <c r="D25" i="6" l="1"/>
  <c r="D9" i="6"/>
  <c r="D9" i="4" l="1"/>
  <c r="H25" i="3"/>
  <c r="G25" i="3"/>
  <c r="G26" i="3"/>
  <c r="H27" i="3"/>
  <c r="G27" i="3"/>
  <c r="H15" i="3"/>
  <c r="G15" i="3"/>
  <c r="G14" i="3"/>
  <c r="G13" i="3"/>
  <c r="G10" i="3"/>
  <c r="H10" i="3"/>
  <c r="G11" i="3"/>
  <c r="H11" i="3"/>
  <c r="G12" i="3"/>
  <c r="E13" i="11"/>
  <c r="E12" i="11"/>
  <c r="E11" i="11"/>
  <c r="E10" i="11"/>
  <c r="C14" i="11"/>
  <c r="D14" i="11"/>
  <c r="B14" i="11"/>
  <c r="C11" i="7"/>
  <c r="F9" i="7"/>
  <c r="F14" i="7"/>
  <c r="F13" i="7"/>
  <c r="F12" i="7"/>
  <c r="F10" i="7"/>
  <c r="F8" i="7"/>
  <c r="F11" i="7"/>
  <c r="F7" i="7"/>
  <c r="E11" i="7"/>
  <c r="D11" i="7"/>
  <c r="E23" i="8"/>
  <c r="E22" i="8"/>
  <c r="E21" i="8"/>
  <c r="E20" i="8"/>
  <c r="E19" i="8"/>
  <c r="D18" i="8"/>
  <c r="C18" i="8"/>
  <c r="E18" i="8"/>
  <c r="G28" i="5"/>
  <c r="G27" i="5"/>
  <c r="G26" i="5"/>
  <c r="G25" i="5"/>
  <c r="G24" i="5"/>
  <c r="G23" i="5"/>
  <c r="G22" i="5"/>
  <c r="G21" i="5"/>
  <c r="G20" i="5"/>
  <c r="G19" i="5"/>
  <c r="F18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F21" i="4"/>
  <c r="F20" i="4"/>
  <c r="F19" i="4"/>
  <c r="F18" i="4"/>
  <c r="F17" i="4"/>
  <c r="F16" i="4"/>
  <c r="F15" i="4"/>
  <c r="F14" i="4"/>
  <c r="E13" i="4"/>
  <c r="F13" i="4"/>
  <c r="F12" i="4"/>
  <c r="F11" i="4"/>
  <c r="F10" i="4"/>
  <c r="E9" i="4"/>
  <c r="F9" i="4"/>
  <c r="F8" i="4"/>
  <c r="F7" i="4"/>
  <c r="F6" i="4"/>
  <c r="H24" i="3"/>
  <c r="H23" i="3"/>
  <c r="G23" i="3"/>
  <c r="F22" i="3"/>
  <c r="E22" i="3"/>
  <c r="D22" i="3"/>
  <c r="C22" i="3"/>
  <c r="G22" i="3"/>
  <c r="H21" i="3"/>
  <c r="G21" i="3"/>
  <c r="H20" i="3"/>
  <c r="G20" i="3"/>
  <c r="F19" i="3"/>
  <c r="E19" i="3"/>
  <c r="D19" i="3"/>
  <c r="C19" i="3"/>
  <c r="H18" i="3"/>
  <c r="G18" i="3"/>
  <c r="H17" i="3"/>
  <c r="G17" i="3"/>
  <c r="F16" i="3"/>
  <c r="E16" i="3"/>
  <c r="D16" i="3"/>
  <c r="C16" i="3"/>
  <c r="H9" i="3"/>
  <c r="G9" i="3"/>
  <c r="F8" i="3"/>
  <c r="E8" i="3"/>
  <c r="D8" i="3"/>
  <c r="C8" i="3"/>
  <c r="E9" i="2"/>
  <c r="D9" i="2"/>
  <c r="C9" i="2"/>
  <c r="B9" i="2"/>
  <c r="E14" i="11"/>
  <c r="G16" i="3"/>
  <c r="H16" i="3"/>
  <c r="H22" i="3"/>
  <c r="G19" i="3"/>
  <c r="G8" i="3"/>
  <c r="H19" i="3"/>
  <c r="D28" i="3"/>
  <c r="F28" i="3"/>
  <c r="E28" i="3"/>
  <c r="C28" i="3"/>
  <c r="H8" i="3"/>
  <c r="H28" i="3"/>
  <c r="G28" i="3"/>
</calcChain>
</file>

<file path=xl/comments1.xml><?xml version="1.0" encoding="utf-8"?>
<comments xmlns="http://schemas.openxmlformats.org/spreadsheetml/2006/main">
  <authors>
    <author>dvornakovab</author>
  </authors>
  <commentList>
    <comment ref="E1" authorId="0" shapeId="0">
      <text>
        <r>
          <rPr>
            <b/>
            <sz val="8"/>
            <color indexed="81"/>
            <rFont val="Tahoma"/>
            <family val="2"/>
            <charset val="238"/>
          </rPr>
          <t>dvornakovab:</t>
        </r>
        <r>
          <rPr>
            <sz val="8"/>
            <color indexed="81"/>
            <rFont val="Tahoma"/>
            <family val="2"/>
            <charset val="238"/>
          </rPr>
          <t xml:space="preserve">
výnosy jsou specifikovány pouze v položkách, které nejsou uvedeny ve výkazu zisku a ztrát, záleží na uvážení odd 33 na uvážení</t>
        </r>
      </text>
    </comment>
  </commentList>
</comments>
</file>

<file path=xl/sharedStrings.xml><?xml version="1.0" encoding="utf-8"?>
<sst xmlns="http://schemas.openxmlformats.org/spreadsheetml/2006/main" count="850" uniqueCount="588">
  <si>
    <t>Příloha č. 4</t>
  </si>
  <si>
    <t>Hospodářský výsledek</t>
  </si>
  <si>
    <t>Položka</t>
  </si>
  <si>
    <t>HV z hlavní činnosti</t>
  </si>
  <si>
    <t>HV z doplňkové činnosti</t>
  </si>
  <si>
    <t>HV celkem</t>
  </si>
  <si>
    <t>C e l k e m</t>
  </si>
  <si>
    <t xml:space="preserve">Nerozdělený zisk, neuhrazená ztráta </t>
  </si>
  <si>
    <t xml:space="preserve"> </t>
  </si>
  <si>
    <t>Příloha č. 5</t>
  </si>
  <si>
    <t>tis. Kč</t>
  </si>
  <si>
    <t>Poskytovatel</t>
  </si>
  <si>
    <t>Vratka dotace (odvod)</t>
  </si>
  <si>
    <t>činnost</t>
  </si>
  <si>
    <t xml:space="preserve">    VaV</t>
  </si>
  <si>
    <t>Kapitoly SR (bez kapitoly 333-MŠMT):</t>
  </si>
  <si>
    <t xml:space="preserve">      v tom: jmenovitě</t>
  </si>
  <si>
    <t>Obce, VÚSC, státní fondy:</t>
  </si>
  <si>
    <t>Ze zahraničí</t>
  </si>
  <si>
    <t>Granty EU</t>
  </si>
  <si>
    <t>Příloha č. 6</t>
  </si>
  <si>
    <t>č.ř.</t>
  </si>
  <si>
    <t xml:space="preserve"> Položka                                                                                                                                                                                                                                                       </t>
  </si>
  <si>
    <t>Hlavní činnost</t>
  </si>
  <si>
    <t>Doplňková činnost</t>
  </si>
  <si>
    <t>Celkem</t>
  </si>
  <si>
    <t>z toho</t>
  </si>
  <si>
    <t>budovy, haly, stavby</t>
  </si>
  <si>
    <t>pozemky</t>
  </si>
  <si>
    <t>prostory</t>
  </si>
  <si>
    <t>z toho</t>
  </si>
  <si>
    <t>budovy, stavby, haly</t>
  </si>
  <si>
    <t>dary</t>
  </si>
  <si>
    <t>ze zahraničí</t>
  </si>
  <si>
    <t>Přehled vybraných neinvestičních nákladů</t>
  </si>
  <si>
    <t xml:space="preserve"> Hlavní činnost</t>
  </si>
  <si>
    <t>Osobní náklady</t>
  </si>
  <si>
    <t>mzdy</t>
  </si>
  <si>
    <t>OPPP(OON)</t>
  </si>
  <si>
    <t>dohody</t>
  </si>
  <si>
    <t>odstupné</t>
  </si>
  <si>
    <t>jiné</t>
  </si>
  <si>
    <t>provozní náklady **)</t>
  </si>
  <si>
    <t>pokuty, penále</t>
  </si>
  <si>
    <t>nájem</t>
  </si>
  <si>
    <t>opravy, údržba</t>
  </si>
  <si>
    <t xml:space="preserve">cestovné           </t>
  </si>
  <si>
    <t>v tom</t>
  </si>
  <si>
    <t>zahraničí</t>
  </si>
  <si>
    <t>tuzemsko</t>
  </si>
  <si>
    <t>na reprezentaci</t>
  </si>
  <si>
    <t>odpisy</t>
  </si>
  <si>
    <t>daň z příjmu</t>
  </si>
  <si>
    <t>poplatky</t>
  </si>
  <si>
    <t>stipendia</t>
  </si>
  <si>
    <t>pojištění dlouhodobého majetku</t>
  </si>
  <si>
    <t xml:space="preserve">Pozn.: </t>
  </si>
  <si>
    <t>Příloha č. 8</t>
  </si>
  <si>
    <t xml:space="preserve">Pracovníci a mzdové prostředky </t>
  </si>
  <si>
    <t>Č. řádku</t>
  </si>
  <si>
    <t>Ukazatel</t>
  </si>
  <si>
    <t>pedagogičtí</t>
  </si>
  <si>
    <t>nepedagogičtí</t>
  </si>
  <si>
    <t>Mzdové prostředky vyplacené  hrazené z MŠMT - kap. 333</t>
  </si>
  <si>
    <t>OPPP (dříve OON)</t>
  </si>
  <si>
    <t xml:space="preserve">Mzdové prostředky vyplacené  ze školného                                 </t>
  </si>
  <si>
    <t>Vyplacené mzdové prostředky z kap. 333 a ze školného *)</t>
  </si>
  <si>
    <t>pedagogům</t>
  </si>
  <si>
    <t>nepedagogům</t>
  </si>
  <si>
    <t>pedagogů</t>
  </si>
  <si>
    <t>nepedagogů</t>
  </si>
  <si>
    <t>granty a programy z ostatních kapitol</t>
  </si>
  <si>
    <t>ostatní (zahraničí, dary apod.)</t>
  </si>
  <si>
    <t>Mzdové prostředky vyplacené v doplňkové činnosti</t>
  </si>
  <si>
    <r>
      <t xml:space="preserve">Vyplacené mzdové prostředky </t>
    </r>
    <r>
      <rPr>
        <b/>
        <sz val="10"/>
        <rFont val="Arial"/>
        <family val="2"/>
        <charset val="238"/>
      </rPr>
      <t>celkem</t>
    </r>
    <r>
      <rPr>
        <sz val="10"/>
        <rFont val="Arial"/>
        <family val="2"/>
        <charset val="238"/>
      </rPr>
      <t xml:space="preserve"> </t>
    </r>
  </si>
  <si>
    <t>Příloha č. 9</t>
  </si>
  <si>
    <t>Fondy</t>
  </si>
  <si>
    <r>
      <t xml:space="preserve">Číslo </t>
    </r>
    <r>
      <rPr>
        <sz val="10"/>
        <color indexed="62"/>
        <rFont val="Arial"/>
        <family val="2"/>
        <charset val="238"/>
      </rPr>
      <t>ř.</t>
    </r>
  </si>
  <si>
    <t>*)</t>
  </si>
  <si>
    <t>Tvorba fondu</t>
  </si>
  <si>
    <t>Čerpání fondu</t>
  </si>
  <si>
    <t xml:space="preserve">      z toho: z hlavní činnosti</t>
  </si>
  <si>
    <t>Příloha č. 10</t>
  </si>
  <si>
    <t xml:space="preserve">Počty studentů                    </t>
  </si>
  <si>
    <t>z toho:  studující v cizím jazyce*)</t>
  </si>
  <si>
    <t xml:space="preserve">   </t>
  </si>
  <si>
    <t>Stipendia</t>
  </si>
  <si>
    <t xml:space="preserve">           </t>
  </si>
  <si>
    <t>Z dotace</t>
  </si>
  <si>
    <t>MŠMT</t>
  </si>
  <si>
    <t xml:space="preserve">Stipendia celkem:        </t>
  </si>
  <si>
    <t>a</t>
  </si>
  <si>
    <t>Příloha č. 5a</t>
  </si>
  <si>
    <t>Příloha č. 7</t>
  </si>
  <si>
    <t xml:space="preserve">Celkem </t>
  </si>
  <si>
    <t xml:space="preserve">                 z doplňkové činnosti </t>
  </si>
  <si>
    <t>Č. ř.</t>
  </si>
  <si>
    <t>Celkem řádky 1+2+3+4</t>
  </si>
  <si>
    <t xml:space="preserve"> tis. Kč</t>
  </si>
  <si>
    <t>Příloha č. 4a</t>
  </si>
  <si>
    <t>Pozn.:</t>
  </si>
  <si>
    <t>sociální náklady*)</t>
  </si>
  <si>
    <t>zákonnné pojištění</t>
  </si>
  <si>
    <t xml:space="preserve">*)  Uvede se jejich přesná charakteristika - druh </t>
  </si>
  <si>
    <t>**) Jedná se zejména o pohonné hmoty, drobný majetek, telefony, energie, voda, pára, plyn</t>
  </si>
  <si>
    <t xml:space="preserve"> Po správném vyplnění řádků 5, 6 (a tím i 4), 7, 9 a 10 se nahradí hlášení "chyba" v řádku 8 náležitým číselným údajem</t>
  </si>
  <si>
    <t>zdroje</t>
  </si>
  <si>
    <t>Ostatní</t>
  </si>
  <si>
    <t xml:space="preserve">           v tom: prospěchová</t>
  </si>
  <si>
    <t xml:space="preserve">                     sociální</t>
  </si>
  <si>
    <t>od řádku 4 v tis. Kč</t>
  </si>
  <si>
    <t>k 31. 12.</t>
  </si>
  <si>
    <t>Poskytnuto k 31. 12.</t>
  </si>
  <si>
    <t>Použito k  31. 12.</t>
  </si>
  <si>
    <t>Stav k 1. 1.</t>
  </si>
  <si>
    <t xml:space="preserve">    z toho: příděl ze zisku za předchozí rok</t>
  </si>
  <si>
    <t>Stav k 31. 12.</t>
  </si>
  <si>
    <t>Počet studentů k 31. 10.</t>
  </si>
  <si>
    <t>Celkem k 31. 12.</t>
  </si>
  <si>
    <t>Návrh na rozdělení zisku z předchozího roku do fondů (návrh)</t>
  </si>
  <si>
    <t>Vratka</t>
  </si>
  <si>
    <t>4 = 1 - 2 - 3</t>
  </si>
  <si>
    <t>údaje v Kč</t>
  </si>
  <si>
    <t>Sociální stipendia</t>
  </si>
  <si>
    <t>Ubytovací stipendia</t>
  </si>
  <si>
    <t xml:space="preserve">Dotace na činnost školy </t>
  </si>
  <si>
    <t>Dotace na CEEPUS</t>
  </si>
  <si>
    <t>Přehled vybraných vlastních výnosů za rok 2021</t>
  </si>
  <si>
    <t>Poplatky za studium  § 59 zák.111/1998 Sb.</t>
  </si>
  <si>
    <t>Služby pro studenty</t>
  </si>
  <si>
    <t>Mimorozpočtové granty *)</t>
  </si>
  <si>
    <t>Pronájmy</t>
  </si>
  <si>
    <t>Tržby z prodeje majetku</t>
  </si>
  <si>
    <t>Dary</t>
  </si>
  <si>
    <t>Kolejné</t>
  </si>
  <si>
    <t>Stravování studentů</t>
  </si>
  <si>
    <t>Úroky</t>
  </si>
  <si>
    <t>Dědictví</t>
  </si>
  <si>
    <t>*) uveďte název a zdroj dotace</t>
  </si>
  <si>
    <t>(v případě potřeby vložte řádky)</t>
  </si>
  <si>
    <t>*) Studenti studující ve studijním programu akreditovaném pro výuku v cizím jazyce</t>
  </si>
  <si>
    <t>*) Doplňte další druhy stipendií dle stipendijního řádu školy</t>
  </si>
  <si>
    <t xml:space="preserve">                     ubytovací  *)</t>
  </si>
  <si>
    <t>*) Položky upravující HV (+,-) rozumí se např. daňové vyrovnání, vyrovnání ztráty z minulých let, odvody apod.</t>
  </si>
  <si>
    <t>Položky 
upravující HV *)</t>
  </si>
  <si>
    <t>Počet řádků odpovídá počtu dílčích částí subjektu</t>
  </si>
  <si>
    <t>Dotační položky</t>
  </si>
  <si>
    <t>Vráceno
v průběhu roku na účet MŠMT</t>
  </si>
  <si>
    <t>Sloupec 3 - uvádí se výše skutečně použitých prostředků příjemcem z poskytnuté  dotace k 31. 12. 2021</t>
  </si>
  <si>
    <t>Sloupec 4 - uvádí se objem vratek dotace při finančním vypořádání</t>
  </si>
  <si>
    <t xml:space="preserve">Sloupec 1 - uvádí se celkový objem dotace stanovený v rozhodnutí, převedené poskytovatelem na účet příjemce </t>
  </si>
  <si>
    <t xml:space="preserve">                  do 31. 12. 2021</t>
  </si>
  <si>
    <t xml:space="preserve">                 finanční vypořádání, zpět na účet poskytovatele</t>
  </si>
  <si>
    <t xml:space="preserve">Sloupec 2 - vyplňuje se pokud  příjemce provedl vratku dotace nebo její části již v průběhu roku, za který se provádí </t>
  </si>
  <si>
    <t xml:space="preserve">Finanční vypořádání  s ostatními kapitolami SR a jiných dotací      </t>
  </si>
  <si>
    <t xml:space="preserve">Poskytnuto
 k 31. 12. </t>
  </si>
  <si>
    <t>Skutečně použito            k 31. 12.</t>
  </si>
  <si>
    <t>Průměrný evid. počet pracovníků přepočtený (celkem)</t>
  </si>
  <si>
    <t>Průměrná měs. mzda za předchozí rok (v Kč)</t>
  </si>
  <si>
    <t>Průměrná měs. mzda (v propočtu na 12 měsíců) bez OPPP(OON) (v Kč)</t>
  </si>
  <si>
    <t>Meziroční změna měs. mzdy v % (nárůst +, pokles -)</t>
  </si>
  <si>
    <t xml:space="preserve">Mzdové prostředky vyplacené z ostatních zdrojů  </t>
  </si>
  <si>
    <t>*) Doplnit fondy organizace podle typu - uvést jmenovitě</t>
  </si>
  <si>
    <t>Řádky 1 a 5, sloupec 5 -"Celkem", korespondují s Rozvahou Pasiva A 1.Fondy, úč. 911</t>
  </si>
  <si>
    <t>Řádek 7, sloupec 5 - "Celkem", nesmí překročit výši hospodářského výsledku</t>
  </si>
  <si>
    <t>Finanční vypořádání prostř. státního rozpočtu z kapitoly 333 - MŠMT</t>
  </si>
  <si>
    <t>ROZVAHA</t>
  </si>
  <si>
    <t>v plném rozsahu</t>
  </si>
  <si>
    <t>k 31. prosinci 2021</t>
  </si>
  <si>
    <t>(v tisících Kč)</t>
  </si>
  <si>
    <t>Obchodní firma a sídlo</t>
  </si>
  <si>
    <t>AMBIS vysoká škola, a.s.</t>
  </si>
  <si>
    <t>Lindnerova 575/1</t>
  </si>
  <si>
    <t>Identifikační číslo</t>
  </si>
  <si>
    <t>180 00 Praha 8</t>
  </si>
  <si>
    <t>618 58 307</t>
  </si>
  <si>
    <t>Česká republika</t>
  </si>
  <si>
    <t>Označ.</t>
  </si>
  <si>
    <t xml:space="preserve">   a</t>
  </si>
  <si>
    <t>AKTIVA</t>
  </si>
  <si>
    <t>b</t>
  </si>
  <si>
    <t>řád.</t>
  </si>
  <si>
    <t>c</t>
  </si>
  <si>
    <t>Běžné účetní období</t>
  </si>
  <si>
    <t>Minulé účetní</t>
  </si>
  <si>
    <t>období</t>
  </si>
  <si>
    <t>Brutto</t>
  </si>
  <si>
    <t>Korekce</t>
  </si>
  <si>
    <t>Netto</t>
  </si>
  <si>
    <t>AKTIVA CELKEM</t>
  </si>
  <si>
    <t>B.</t>
  </si>
  <si>
    <t>Stálá aktiva</t>
  </si>
  <si>
    <t>B.I.</t>
  </si>
  <si>
    <t>Dlouhodobý nehmotný majetek</t>
  </si>
  <si>
    <t xml:space="preserve">  B.I.2.</t>
  </si>
  <si>
    <t>Ocenitelná práva</t>
  </si>
  <si>
    <t xml:space="preserve">    B.I.2.1.</t>
  </si>
  <si>
    <t>Software</t>
  </si>
  <si>
    <t xml:space="preserve">    B.I.2.2.</t>
  </si>
  <si>
    <t>Ostatní ocenitelná práva</t>
  </si>
  <si>
    <t xml:space="preserve">  B.I.4.</t>
  </si>
  <si>
    <t>Ostatní dlouhodobý nehmotný majetek</t>
  </si>
  <si>
    <t>B.II.</t>
  </si>
  <si>
    <t>Dlouhodobý hmotný majetek</t>
  </si>
  <si>
    <t xml:space="preserve">  B.II.1.</t>
  </si>
  <si>
    <t>Pozemky a stavby</t>
  </si>
  <si>
    <t xml:space="preserve">    B.II.1.2.</t>
  </si>
  <si>
    <t>Stavby</t>
  </si>
  <si>
    <t xml:space="preserve">  B.II.2.</t>
  </si>
  <si>
    <t>Hmotné movité věci a jejich soubory</t>
  </si>
  <si>
    <t xml:space="preserve">  B.II.4.</t>
  </si>
  <si>
    <t>Ostatní dlouhodobý hmotný majetek</t>
  </si>
  <si>
    <t xml:space="preserve">    B.II.4.3.</t>
  </si>
  <si>
    <t>Jiný dlouhodobý hmotný majetek</t>
  </si>
  <si>
    <t xml:space="preserve">  B.II.5.</t>
  </si>
  <si>
    <t>Poskytnuté zálohy na dlouhodobý hmotný majetek a nedokončený dlouhodobý hmotný majetek</t>
  </si>
  <si>
    <t xml:space="preserve">    B.II.5.2.</t>
  </si>
  <si>
    <t>Nedokončený dlouhodobý hmotný majetek</t>
  </si>
  <si>
    <t>C.</t>
  </si>
  <si>
    <t>Oběžná aktiva</t>
  </si>
  <si>
    <t>C.I</t>
  </si>
  <si>
    <t>Zásoby</t>
  </si>
  <si>
    <t xml:space="preserve">  C.I.3.</t>
  </si>
  <si>
    <t>Výrobky a zboží</t>
  </si>
  <si>
    <t xml:space="preserve">    C.I.3.2.</t>
  </si>
  <si>
    <t>Zboží</t>
  </si>
  <si>
    <t>C.II.</t>
  </si>
  <si>
    <t>Pohledávky</t>
  </si>
  <si>
    <t xml:space="preserve">  C.II.1.</t>
  </si>
  <si>
    <t>Dlouhodobé pohledávky</t>
  </si>
  <si>
    <t xml:space="preserve">    C.II.1.4.</t>
  </si>
  <si>
    <t>Odložená daňová pohledávka</t>
  </si>
  <si>
    <t xml:space="preserve">    C.II.1.5.</t>
  </si>
  <si>
    <t>Pohledávky – ostatní</t>
  </si>
  <si>
    <t xml:space="preserve">      C.II.1.5.2.</t>
  </si>
  <si>
    <t>Dlouhodobě poskytnuté zálohy</t>
  </si>
  <si>
    <t xml:space="preserve">  C.II.2.</t>
  </si>
  <si>
    <t>Krátkodobé pohledávky</t>
  </si>
  <si>
    <t xml:space="preserve">    C.II.2.1.</t>
  </si>
  <si>
    <t>Pohledávky z obchodních vztahů</t>
  </si>
  <si>
    <t xml:space="preserve">    C.II.2.2.</t>
  </si>
  <si>
    <t>Pohledávky – ovládaná nebo ovládající osoba</t>
  </si>
  <si>
    <t xml:space="preserve">    C.II.2.4.</t>
  </si>
  <si>
    <t xml:space="preserve">      C.II.2.4.4.</t>
  </si>
  <si>
    <t>Krátkodobé poskytnuté zálohy</t>
  </si>
  <si>
    <t xml:space="preserve">      C.II.2.4.5.</t>
  </si>
  <si>
    <t>Dohadné účty aktivní</t>
  </si>
  <si>
    <t xml:space="preserve">      C.II.2.4.6.</t>
  </si>
  <si>
    <t>Jiné pohledávky</t>
  </si>
  <si>
    <t>C.IV.</t>
  </si>
  <si>
    <t>Peněžní prostředky</t>
  </si>
  <si>
    <t xml:space="preserve">  C.IV.1.</t>
  </si>
  <si>
    <t>Peněžní prostředky v pokladně</t>
  </si>
  <si>
    <t xml:space="preserve">  C.IV.2.</t>
  </si>
  <si>
    <t>Peněžní prostředky na účtech</t>
  </si>
  <si>
    <t>D.</t>
  </si>
  <si>
    <t>Časové rozlišení aktiv</t>
  </si>
  <si>
    <t>D.1.</t>
  </si>
  <si>
    <t>Náklady příštích období</t>
  </si>
  <si>
    <t>PASIVA</t>
  </si>
  <si>
    <t>Běžné</t>
  </si>
  <si>
    <t>účetní</t>
  </si>
  <si>
    <t>Minulé</t>
  </si>
  <si>
    <t>PASIVA CELKEM</t>
  </si>
  <si>
    <t>A.</t>
  </si>
  <si>
    <t>Vlastní kapitál</t>
  </si>
  <si>
    <t>A.I.</t>
  </si>
  <si>
    <t>Základní kapitál</t>
  </si>
  <si>
    <t xml:space="preserve">  A.I.1.</t>
  </si>
  <si>
    <t>A.II.</t>
  </si>
  <si>
    <t>Ážio a kapitálové fondy</t>
  </si>
  <si>
    <t xml:space="preserve">  A.II.2.</t>
  </si>
  <si>
    <t>Kapitálové fondy</t>
  </si>
  <si>
    <t xml:space="preserve">    A.II.2.1.</t>
  </si>
  <si>
    <t>Ostatní kapitálové fondy</t>
  </si>
  <si>
    <t xml:space="preserve">    A.II.2.2.</t>
  </si>
  <si>
    <t>Oceňovací rozdíly z přecenění majetku a závazků (+/-)</t>
  </si>
  <si>
    <t xml:space="preserve">    A.II.2.3.</t>
  </si>
  <si>
    <t>Oceňovací rozdíly z přecenění při přeměnách obchodních korporací (+/-)</t>
  </si>
  <si>
    <t>A.III.</t>
  </si>
  <si>
    <t>Fondy ze zisku</t>
  </si>
  <si>
    <t xml:space="preserve">  A.III.1.</t>
  </si>
  <si>
    <t>Ostatní rezervní fondy</t>
  </si>
  <si>
    <t xml:space="preserve">  A.III.2.</t>
  </si>
  <si>
    <t>Statutární a ostatní fondy</t>
  </si>
  <si>
    <t>A.IV.</t>
  </si>
  <si>
    <t>Výsledek hospodaření minulých let (+/-)</t>
  </si>
  <si>
    <t xml:space="preserve">  A.IV.1.</t>
  </si>
  <si>
    <t>Nerozdělený zisk nebo neuhrazená ztráta minulých let (+/-)</t>
  </si>
  <si>
    <t>A.V.</t>
  </si>
  <si>
    <t>Výsledek hospodaření běžného účetního období (+/-)</t>
  </si>
  <si>
    <t>B. + C.</t>
  </si>
  <si>
    <t>Cizí zdroje</t>
  </si>
  <si>
    <t>Rezervy</t>
  </si>
  <si>
    <t>B.2.</t>
  </si>
  <si>
    <t>Rezerva na daň z příjmů</t>
  </si>
  <si>
    <t>B.4.</t>
  </si>
  <si>
    <t>Ostatní rezervy</t>
  </si>
  <si>
    <t>Závazky</t>
  </si>
  <si>
    <t>Krátkodobé závazky</t>
  </si>
  <si>
    <t xml:space="preserve">  C.II.3.</t>
  </si>
  <si>
    <t>Krátkodobé přijaté zálohy</t>
  </si>
  <si>
    <t xml:space="preserve">  C.II.4.</t>
  </si>
  <si>
    <t>Závazky z obchodních vztahů</t>
  </si>
  <si>
    <t xml:space="preserve">  C.II.8.</t>
  </si>
  <si>
    <t>Závazky ostatní</t>
  </si>
  <si>
    <t xml:space="preserve">    C.II.8.3.</t>
  </si>
  <si>
    <t>Závazky k zaměstnancům</t>
  </si>
  <si>
    <t xml:space="preserve">    C.II.8.4.</t>
  </si>
  <si>
    <t>Závazky ze sociálního zabezpečení a zdravotního pojištění</t>
  </si>
  <si>
    <t xml:space="preserve">    C.II.8.5.</t>
  </si>
  <si>
    <t>Stát – daňové závazky a dotace</t>
  </si>
  <si>
    <t xml:space="preserve">    C.II.8.6.</t>
  </si>
  <si>
    <t>Dohadné účty pasivní</t>
  </si>
  <si>
    <t xml:space="preserve">    C.II.8.7.</t>
  </si>
  <si>
    <t>Jiné závazky</t>
  </si>
  <si>
    <t>Časové rozlišení pasiv</t>
  </si>
  <si>
    <t>Výdaje příštích období</t>
  </si>
  <si>
    <t>D.2.</t>
  </si>
  <si>
    <t>Výnosy příštích období</t>
  </si>
  <si>
    <t>I.</t>
  </si>
  <si>
    <t>Tržby z prodeje výrobků a služeb</t>
  </si>
  <si>
    <t>II.</t>
  </si>
  <si>
    <t>Tržby za prodej zboží</t>
  </si>
  <si>
    <t>A</t>
  </si>
  <si>
    <t>Výkonová spotřeba</t>
  </si>
  <si>
    <t xml:space="preserve">  A.1.</t>
  </si>
  <si>
    <t>Náklady vynaložené na prodané zboží</t>
  </si>
  <si>
    <t xml:space="preserve">  A.2.</t>
  </si>
  <si>
    <t>Spotřeba materiálu a energie</t>
  </si>
  <si>
    <t xml:space="preserve">  A.3.</t>
  </si>
  <si>
    <t>Služby</t>
  </si>
  <si>
    <t>D</t>
  </si>
  <si>
    <t xml:space="preserve">  D.1.</t>
  </si>
  <si>
    <t>Mzdové náklady</t>
  </si>
  <si>
    <t xml:space="preserve">  D.2.</t>
  </si>
  <si>
    <t>Náklady na sociální zabezpečení, zdravotní pojištění a ostatní náklady</t>
  </si>
  <si>
    <t xml:space="preserve">    D.2.1.</t>
  </si>
  <si>
    <t>Náklady na sociální zabezpečení a zdravotní pojištění</t>
  </si>
  <si>
    <t xml:space="preserve">    D.2.2.</t>
  </si>
  <si>
    <t>Ostatní náklady</t>
  </si>
  <si>
    <t>E.</t>
  </si>
  <si>
    <t>Úpravy hodnot v provozní oblasti</t>
  </si>
  <si>
    <t xml:space="preserve">  E.1.</t>
  </si>
  <si>
    <t>Úpravy hodnot dlouhodobého nehmotného a hmotného majetku</t>
  </si>
  <si>
    <t xml:space="preserve">    E.1.1.</t>
  </si>
  <si>
    <t>Úpravy hodnot dlouhodobého nehmotného a hmotného majetku – trvalé</t>
  </si>
  <si>
    <t xml:space="preserve">  E.3.</t>
  </si>
  <si>
    <t>Úpravy hodnot pohledávek</t>
  </si>
  <si>
    <t>III.</t>
  </si>
  <si>
    <t>Ostatní provozní výnosy</t>
  </si>
  <si>
    <t xml:space="preserve">  III.1.</t>
  </si>
  <si>
    <t>Tržby z prodaného dlouhodobého majetku</t>
  </si>
  <si>
    <t xml:space="preserve">  III.3.</t>
  </si>
  <si>
    <t>Jiné provozní výnosy</t>
  </si>
  <si>
    <t>F.</t>
  </si>
  <si>
    <t>Ostatní provozní náklady</t>
  </si>
  <si>
    <t xml:space="preserve">  F.1.</t>
  </si>
  <si>
    <t>Zůstatková cena prodaného dlouhodobého majetku</t>
  </si>
  <si>
    <t xml:space="preserve">  F.3.</t>
  </si>
  <si>
    <t>Daně a poplatky</t>
  </si>
  <si>
    <t xml:space="preserve">  F.4.</t>
  </si>
  <si>
    <t>Rezervy v provozní oblasti a komplexní náklady příštích období</t>
  </si>
  <si>
    <t xml:space="preserve">  F.5.</t>
  </si>
  <si>
    <t>Jiné provozní náklady</t>
  </si>
  <si>
    <t>*</t>
  </si>
  <si>
    <t>Provozní výsledek hospodaření (+/-)</t>
  </si>
  <si>
    <t>za rok končící 31. prosincem 2021</t>
  </si>
  <si>
    <t>VÝKAZ ZISKU A ZTRÁTY</t>
  </si>
  <si>
    <t>VI.</t>
  </si>
  <si>
    <t>Výnosové úroky a podobné výnosy</t>
  </si>
  <si>
    <t xml:space="preserve">  VI.1.</t>
  </si>
  <si>
    <t xml:space="preserve">  VI.2.</t>
  </si>
  <si>
    <t>Ostatní výnosové úroky a podobné výnosy</t>
  </si>
  <si>
    <t>J.</t>
  </si>
  <si>
    <t>Nákladové úroky a podobné náklady</t>
  </si>
  <si>
    <t xml:space="preserve">  J.2.</t>
  </si>
  <si>
    <t>Ostatní nákladové úroky a podobné náklady</t>
  </si>
  <si>
    <t>VII.</t>
  </si>
  <si>
    <t>Ostatní finanční výnosy</t>
  </si>
  <si>
    <t>K.</t>
  </si>
  <si>
    <t>Ostatní finanční náklady</t>
  </si>
  <si>
    <t>Finanční výsledek hospodaření</t>
  </si>
  <si>
    <t>**</t>
  </si>
  <si>
    <t>Výsledek hospodaření před zdaněním (+/-)</t>
  </si>
  <si>
    <t>L.</t>
  </si>
  <si>
    <t>Daň z příjmů</t>
  </si>
  <si>
    <t xml:space="preserve">  L.1.</t>
  </si>
  <si>
    <t>Daň z příjmů splatné</t>
  </si>
  <si>
    <t xml:space="preserve">  L.2.</t>
  </si>
  <si>
    <t>Daň z příjmů odložená (+/-)</t>
  </si>
  <si>
    <t>Výsledek hospodaření po zdanění (+/-)</t>
  </si>
  <si>
    <t>***</t>
  </si>
  <si>
    <t>Výsledek hospodaření za účetní období (+/-)</t>
  </si>
  <si>
    <t>Čistý obrat za účetní období = I. + II. + III. + IV. + V. + VI. + VII.</t>
  </si>
  <si>
    <t>druhové členění</t>
  </si>
  <si>
    <t>Výnosové úroky a podobné výnosy – ovládaná nebo ovládající osoba</t>
  </si>
  <si>
    <t>1. Charakteristika a hlavní aktivity</t>
  </si>
  <si>
    <t>Vznik a charakteristika společnosti</t>
  </si>
  <si>
    <t>AMBIS vysoká škola, a.s., (dále též „společnost“) byla založena 17 převážně českými bankami a Bankovní asociací Praha na základě zakladatelské smlouvy dne 9. ledna 1994. Následně byla dne 2. září 1994 společnost zapsána do obchodního rejstříku, vedeného Městským soudem v Praze, oddíl B, číslo 2695. Společnost zahájila samostatnou činnost dne 1. října 1994. Rozhodnutím Ministerstva školství, mládeže a tělovýchovy České republiky ze dne 30. června 1999 byl společnosti udělen souhlas působit jako soukromá vysoká škola neuniverzitního typu. V květnu r. 2000 rozhodla valná hromada akcionářů o změně obchodního jména společnosti na "Bankovní institut vysoká škola, a.s.".</t>
  </si>
  <si>
    <t>V roce 2017 došlo k fúzi společností, společnost Vysoká škola regionálního rozvoje, s.r.o., jako společnost zanikající a společnost Bankovní institut vysoká škola, a.s., jako společnost nástupnická, uskutečnily fúzi sloučením. Rozhodným dnem byl 1. leden 2017. Účinnost fúze nastala ke dni zápisu fúze do obchodního rejstříku k 1. červenci 2017.</t>
  </si>
  <si>
    <t>Společnost Bankovní institut vysoká škola, a.s., dne 1. července 2017 změnila název (obchodní firmu) na „Vysoká škola regionálního rozvoje a Bankovní institut – AMBIS, a.s.“.</t>
  </si>
  <si>
    <t>V roce 2018 došlo k další fúzi společností, Soukromá vysoká škola ekonomických studií, s.r.o., jako společnost zanikající a společnost Vysoká škola regionálního rozvoje a Bankovní institut – AMBIS, a.s., jako společnost nástupnická, uskutečnily fúzi sloučením. Rozhodným dnem byl 1. leden 2018. Účinnost fúze nastala ke dni zápisu fúze do obchodního rejstříku k 1. srpnu 2018.</t>
  </si>
  <si>
    <t>Společnost Vysoká škola regionálního rozvoje a Bankovní institut – AMBIS, a.s., dne 1. prosince 2020 změnila název (obchodní firmu) na „AMBIS vysoká škola, a.s.“.</t>
  </si>
  <si>
    <t>V roce 2021 došlo k fúzi společností, College Holding, s.r.o. (dále též „College Holding“) a MILESTONE School of Business, a.s. (dále též „MILESTONE“), jako společnosti zanikající a společnost AMBIS vysoká škola, a.s., jako společnost nástupnická, uskutečnily fúzi sloučením ve smyslu § 61 odst. 1 zákona č. 125/2008 Sb., o přeměnách obchodních společností a družstev, v platném změní. Fúzi došlo k zániku společností College Holding a MILESTONE a přechodu jejich jmění na společnost AMBIS vysoká škola, a.s. Společnost AMBIS vysoká škola, a.s., vstoupila do právního postavení společností College Holding a MILESTONE. Rozhodným dnem byl 1. leden 2021. Účinnost fúze nastala ke dni zápisu fúze do obchodního rejstříku k 1. červnu 2021.</t>
  </si>
  <si>
    <t>Vlastníci společnosti</t>
  </si>
  <si>
    <t>Akcionáři společnosti k 31. prosinci 2021 jsou:</t>
  </si>
  <si>
    <t>COGNOS International SE</t>
  </si>
  <si>
    <t>Radek Stavinoha</t>
  </si>
  <si>
    <t>Sídlo společnosti</t>
  </si>
  <si>
    <t>Předmět činnosti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</si>
  <si>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ircular Pro Book"/>
        <family val="2"/>
      </rPr>
      <t>Vysokoškolské vzdělávání na soukromé vysoké škole dle zákona č. 111/1998 Sb., o vysokých školách a o změně a doplnění dalších zákonů, vzdělávací činnost pro bankovní i mimobankovní sféru formou systémového vzdělávání.</t>
    </r>
  </si>
  <si>
    <r>
      <t>2.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Nakladatelská činnost.</t>
    </r>
  </si>
  <si>
    <r>
      <t>3.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Vydavatelská činnost – neperiodický tisk.</t>
    </r>
  </si>
  <si>
    <r>
      <t>4.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Pronájem nemovitostí, bytů a nebytových prostor.</t>
    </r>
  </si>
  <si>
    <r>
      <t>5.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Výroba, obchod a služby neuvedené v přílohách 1 až 3 živnostenského zákona.</t>
    </r>
  </si>
  <si>
    <r>
      <t>6.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Hostinská činnost.</t>
    </r>
  </si>
  <si>
    <t>Členové představenstva a dozorčí rady k 31. prosinci 2021</t>
  </si>
  <si>
    <t>Členové představenstva</t>
  </si>
  <si>
    <t>Členové dozorčí rady</t>
  </si>
  <si>
    <t>Dr. Martina Mannová</t>
  </si>
  <si>
    <t>Dr. Matthias Afting</t>
  </si>
  <si>
    <t>Constantin Norbert Kinsky</t>
  </si>
  <si>
    <t>Werner Hans Paul Unger</t>
  </si>
  <si>
    <t>Ludwig Fresenius (k 31. 12. 2021 nezapsán v OR)</t>
  </si>
  <si>
    <t>Konsolidovanou účetní závěrku nejužší i nejširší skupiny účetních jednotek, ke které společnost jako konsolidovaná účetní jednotka patří, sestavuje COGNOS Aktiengesellschaft, 20148 Hamburk, Alte Rabenstraße 2, Spolková republika Německo. Tuto konsolidovanou účetní závěrku je možné získat v sídle konsolidující společnosti.</t>
  </si>
  <si>
    <t>Organizační struktura</t>
  </si>
  <si>
    <t>Společnost svou převážnou část svých aktivit vykonává v centrále ve svém sídle, kromě toho má pobočku v Brně.</t>
  </si>
  <si>
    <t>V čele Společnosti stojí představenstvo. Členy představenstva jsou generální ředitel a rektorka.</t>
  </si>
  <si>
    <t>Srovnatelnost účetních údajů</t>
  </si>
  <si>
    <t>2. Zásadní účetní postupy používané společností</t>
  </si>
  <si>
    <t>Účetní závěrka byla připravena na základě účetnictví vedeného v souladu se zákonem o účetnictví a příslušnými nařízeními a vyhláškami platnými v České republice.</t>
  </si>
  <si>
    <t>Tato účetní závěrka je připravena v souladu se zákonem č. 563/1991 Sb., o účetnictví, ve znění pozdějších předpisů (dále jen „zákon o účetnictví“) a s vyhláškou Ministerstva financí České republiky č. 500/2002 Sb., kterou se provádějí některá ustanovení zákona o účetnictví, ve znění pozdějších předpisů, pro účetní jednotky, které jsou podnikateli účtujícími v soustavě podvojného účetnictví, (dále jen „vyhláška“).</t>
  </si>
  <si>
    <t>Účetní závěrka je sestavena za předpokladu nepřetržitého trvání společnosti.</t>
  </si>
  <si>
    <t>Dlouhodobý hmotný a nehmotný majetek je evidován v pořizovací ceně. Drobný dlouhodobý hmotný a nehmotný majetek v pořizovací ceně od 5 tis. Kč do 80 tis. Kč, resp. do 60 tis. Kč, je vykazován v rozvaze a odepisován lineárně po 24 měsíců. Dlouhodobý hmotný a nehmotný majetek v pořizovací ceně do 5 tis. Kč není vykazován v rozvaze a je účtován do nákladů v roce jeho pořízení.</t>
  </si>
  <si>
    <t>V následující tabulce jsou uvedeny metody a doby odpisování podle skupin majetku:</t>
  </si>
  <si>
    <t>Majetek</t>
  </si>
  <si>
    <t>Metoda</t>
  </si>
  <si>
    <t>Doba odpisování</t>
  </si>
  <si>
    <t>Lineární</t>
  </si>
  <si>
    <t>50 let</t>
  </si>
  <si>
    <t>Kancelářské stroje</t>
  </si>
  <si>
    <t>3 roky</t>
  </si>
  <si>
    <t>Nábytek a vybavení</t>
  </si>
  <si>
    <t>5 let</t>
  </si>
  <si>
    <t>Automobily</t>
  </si>
  <si>
    <t>Patenty a ostatní nehmotná aktiva</t>
  </si>
  <si>
    <t>6 let</t>
  </si>
  <si>
    <t>Odpisy jsou ve výkazu zisku a ztráty vykázány v položce „Úpravy hodnot dlouhodobého nehmotného a hmotného majetku – trvalé“.</t>
  </si>
  <si>
    <t>Technická zhodnocení na najatém hmotném majetku jsou odpisována lineární metodou po dobu trvání nájemní smlouvy nebo po dobu odhadované životnosti, a to vždy po tu, která je kratší.</t>
  </si>
  <si>
    <t>Společnost tvoří opravné položky k dlouhodobému hmotnému majetku na základě porovnání zůstatkové hodnoty dlouhodobého hmotného majetku s jejich tržním oceněním.</t>
  </si>
  <si>
    <t>Společnost stanoví opravné položky k pochybným pohledávkám na základě vlastní analýzy platební schopnosti svých zákazníků a věkové struktury pohledávek. Tvorba a zúčtování opravných položek je vykázána ve výkazu zisku a ztráty v položce „Úpravy hodnot pohledávek“.</t>
  </si>
  <si>
    <t>Rezerva na nevybranou dovolenou je k rozvahovému dni tvořena na základě analýzy nevybrané dovolené za dané účetní období a průměrných mzdových nákladů včetně nákladů na sociální zabezpečení a zdravotní pojištění dle jednotlivých zaměstnanců.</t>
  </si>
  <si>
    <t>Společnost dále tvoří rezervy na další závazky, které v budoucnu vzniknou v příčinné souvislosti se sledovaným obdobím. Jedná se například o rezervy na probíhající právní spory, audit atd.</t>
  </si>
  <si>
    <t>Rezervu na daň z příjmů vytváří společnost vzhledem k tomu, že okamžik sestavení účetní závěrky předchází okamžiku stanovení výše daňové povinnosti. V následujícím účetním období společnost rezervu rozpustí a zaúčtuje zjištěnou daňovou povinnost.</t>
  </si>
  <si>
    <r>
      <t>c)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Přepočty cizích měn</t>
    </r>
  </si>
  <si>
    <t>Společnost používá pro přepočet transakcí v cizí měně denní kurz ČNB. V průběhu roku účtuje společnost pouze o realizovaných kurzových ziscích a ztrátách.</t>
  </si>
  <si>
    <t>Aktiva a pasiva v zahraniční měně jsou k rozvahovému dni přepočítávána podle kurzu devizového trhu vyhlášeného ČNB. Nerealizované kurzové zisky a ztráty jsou zachyceny ve výsledku hospodaření.</t>
  </si>
  <si>
    <r>
      <t>d)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 xml:space="preserve">Účtování výnosů a nákladů </t>
    </r>
  </si>
  <si>
    <t xml:space="preserve">Výnosy a náklady se účtují časově rozlišené, tj. do období, s nímž věcně i časově souvisejí. </t>
  </si>
  <si>
    <t>Významnou položku časového rozlišení tvoří časové rozlišení školného.</t>
  </si>
  <si>
    <t>Sestavení účetní závěrky vyžaduje, aby vedení společnosti používalo odhady a předpoklady, jež mají vliv na vykazované hodnoty majetku a závazků k datu účetní závěrky a na vykazovanou výši výnosů a nákladů za sledované období. Vedení společnosti stanovilo tyto odhady a předpoklady na základě všech jemu dostupných relevantních informací získaných zejména na základě historických zkušeností a dalších dostupných zdrojů. Nicméně, jak vyplývá z podstaty odhadu, skutečné hodnoty v budoucnu se mohou od těchto odhadů odlišovat.</t>
  </si>
  <si>
    <t>Odhady a výchozí předpoklady použité v běžném účetním období ovlivňovaly především hodnotu vykázaných pohledávek z obchodních vztahů a rezerv.</t>
  </si>
  <si>
    <t>Společnost čerpá různé formy dotací poskytované z různých zdrojů na základě různých právních předpisů nebo jiných pravidel například evropských programů. O dotaci se účtuje ve chvíli nezpochybnitelného právního nároku na dotaci. Ten se posuzuje u každé dotace individuálně na základě pravidel poskytovatele dotace.</t>
  </si>
  <si>
    <t>Daň z příjmů za dané období se skládá ze splatné daně a ze změny stavu odložené daně.</t>
  </si>
  <si>
    <t>Splatná daň zahrnuje odhad daně vypočtený z daňového základu s použitím daňové sazby platné v běžném období a veškeré doměrky a vratky za minulá období.</t>
  </si>
  <si>
    <t>Odložená daň vychází z veškerých dočasných rozdílů mezi účetní a daňovou hodnotou aktiv a pasiv, případně dalších dočasných rozdílů (daňová ztráta), s použitím očekávané daňové sazby platné pro období, ve kterém budou daňový závazek nebo pohledávka uplatněny.</t>
  </si>
  <si>
    <t>O odložené daňové pohledávce se účtuje pouze tehdy, je-li pravděpodobné, že bude v následujících účetních obdobích uplatněna.</t>
  </si>
  <si>
    <t>3. Dlouhodobý majetek</t>
  </si>
  <si>
    <r>
      <t>a)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Dlouhodobý nehmotný majetek</t>
    </r>
  </si>
  <si>
    <t>Ostatní dl. nehm. maj.</t>
  </si>
  <si>
    <t>Nedokončený dl. nehm. maj.</t>
  </si>
  <si>
    <t>Pořizovací cena</t>
  </si>
  <si>
    <t xml:space="preserve">Počáteční zůstatek </t>
  </si>
  <si>
    <t>--</t>
  </si>
  <si>
    <t>Přírůstky</t>
  </si>
  <si>
    <t>Úbytky</t>
  </si>
  <si>
    <t>Přeúčtování</t>
  </si>
  <si>
    <t>Konečný zůstatek</t>
  </si>
  <si>
    <t>Oprávky</t>
  </si>
  <si>
    <t>Počáteční zůstatek</t>
  </si>
  <si>
    <t>Odpisy</t>
  </si>
  <si>
    <t>Oprávky k úbytkům</t>
  </si>
  <si>
    <t>Zůstatková hodnota 1. 1.</t>
  </si>
  <si>
    <t>Zůstatková hodnota 31. 12.</t>
  </si>
  <si>
    <r>
      <t>b)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Dlouhodobý hmotný majetek</t>
    </r>
  </si>
  <si>
    <t>Samostatné movité věci</t>
  </si>
  <si>
    <t>a soubory</t>
  </si>
  <si>
    <t>Jiný DHM</t>
  </si>
  <si>
    <t>Nedokončený dl. hmot. maj.</t>
  </si>
  <si>
    <t>Oprávky k úbytkům</t>
  </si>
  <si>
    <t>Největší přírůstky majetku v roce 2021 tvořily rekonstrukce auly v centrále společnosti za 1 530 tis. Kč a stavební úpravy na pobočce v Brně ve výši 728 tis. Kč.</t>
  </si>
  <si>
    <t>Najatý majetek</t>
  </si>
  <si>
    <t xml:space="preserve">Společnost využívá formou pronájmu studijní informační systémy, v roce 2021 činily roční náklady 892 tis. Kč. </t>
  </si>
  <si>
    <t>4. Pohledávky a závazky z obchodních vztahů</t>
  </si>
  <si>
    <r>
      <t>a)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Krátkodobé pohledávky z obchodních vztahů činí 66 523 tis. Kč (1. 1. 2021 – 48 744 tis. Kč), ze kterých 28 351 tis. Kč představují pohledávky po lhůtě splatnosti. Opravná položka k pochybným pohledávkám z obchodních vztahů k 31. prosinci 2021 činila 19 823 tis. Kč (1. 1. 2021 – 18 093 tis. Kč).</t>
    </r>
  </si>
  <si>
    <r>
      <t>b)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Krátkodobé závazky z obchodních vztahů činí 2 950 tis. Kč (1. 1. 2021 – 8 345 tis. Kč), ze kterých 27 tis. Kč představují závazky po lhůtě splatnosti</t>
    </r>
  </si>
  <si>
    <t>5. Krátkodobé poskytnuté a přijaté zálohy</t>
  </si>
  <si>
    <r>
      <t>a)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Krátkodobé poskytnuté zálohy ve výši 897 tis. Kč (1. 1. 2021 – 1 097 tis. Kč) představují převážně zaplacené zálohy na náklady spojené se službami a energiemi nebytových prostor v Praze – Libni.</t>
    </r>
  </si>
  <si>
    <r>
      <t>b)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Krátkodobé přijaté zálohy ve výši 22 tis. Kč (1. 1. 2021 – 11 tis. Kč) představují přijaté zálohy na školné.</t>
    </r>
  </si>
  <si>
    <t xml:space="preserve">6. Výnosy příštích období </t>
  </si>
  <si>
    <t>Výnosy příštích období ve výši 133 791 tis. Kč (1. 1. 2021 – 86 847 tis. Kč) představují časově rozlišené výnosy ze školného, resp. celoživotního vzdělávání fakturovaného dopředu.</t>
  </si>
  <si>
    <t>7. Dohadné účty pasivní</t>
  </si>
  <si>
    <t>Dohadné účty pasivní ve výši 1 380 tis. Kč (1. 1. 2021 – 1 365 tis. Kč) zahrnují především dohad na spotřebu energií v pronajatých prostorech a auditní služby.</t>
  </si>
  <si>
    <t>8. Opravné položky</t>
  </si>
  <si>
    <t>OP k pohledávkám</t>
  </si>
  <si>
    <t>Zůstatek k 1. 1. 2021</t>
  </si>
  <si>
    <t>Tvorba</t>
  </si>
  <si>
    <t>Rozpuštění / použití</t>
  </si>
  <si>
    <t>Zůstatek k 31. 12. 2021</t>
  </si>
  <si>
    <t>9. Vlastní kapitál</t>
  </si>
  <si>
    <t>Základní kapitál společnosti ve výši 20 102 tis. Kč je rozdělen na 2 kusy akcií znějících na jméno v listinné podobě o jmenovité hodnotě ve výši 16 350 tis. Kč, resp. 3 752 tis. Kč.</t>
  </si>
  <si>
    <t>V rámci fúze byl do ostatních kapitálových fondů společnosti AMBIS vysoká škola, a.s., převedeny základní kapitál ve výši 1 tis. Kč a ostatní kapitálové fondy ve výši 21 950 tis. Kč společnosti College Holding, dále základní kapitál ve výši 2 000 tis. Kč společnosti MILESTONE.</t>
  </si>
  <si>
    <t>Podíly v ovládaných společnostech College Holdingu ve výši 63 030 tis. Kč byly eliminovány proti ostatním kapitálovým fondům společnosti AMBIS vysoká škola, a.s.</t>
  </si>
  <si>
    <t>Oceňovací rozdíly z přecenění při přeměnách obchodních korporací zaniklé společnosti College Holding ve výši 1 669 tis. Kč byly převedeny do oceňovacích rozdílů z přecenění při přeměnách obchodních korporací společnosti AMBIS vysoká škola, a.s.</t>
  </si>
  <si>
    <t>Do neuhrazených ztrát minulých let společnosti AMBIS vysoká škola, a.s. byla převedena ztráta roku 2020 ve výši  - 13 982 tis. Kč a neuhrazená ztráta minulých let ve výši - 7 682 tis. Kč společnosti College Holding, dále ztráta roku 2020 ve výši - 548 tis. Kč a neuhrazená ztráta minulých let ve výši -3 974 tis. Kč společnosti MILESTONE.</t>
  </si>
  <si>
    <t>10. Rezervy</t>
  </si>
  <si>
    <t>Rezerva na nevyčerpanou dovolenou</t>
  </si>
  <si>
    <t>Rezervy ostatní</t>
  </si>
  <si>
    <t>Čerpání / rozpuštění</t>
  </si>
  <si>
    <t xml:space="preserve">11. Informace o zaměstnancích </t>
  </si>
  <si>
    <t>Zaměstnanci a členové řídících, kontrolních a správních orgánů</t>
  </si>
  <si>
    <t>Průměrný přepočtený počet</t>
  </si>
  <si>
    <t>Mzdové náklady*</t>
  </si>
  <si>
    <t>Zaměstnanci</t>
  </si>
  <si>
    <t>Členové řídících orgánů</t>
  </si>
  <si>
    <t>Členové kontrolních orgánů</t>
  </si>
  <si>
    <t>-</t>
  </si>
  <si>
    <t>Členové správních orgánů</t>
  </si>
  <si>
    <t>* Mzdové náklady u členů řídících, kontrolních a správních orgánů představují odměny členům těchto orgánů z důvodu jejich funkce.</t>
  </si>
  <si>
    <t>Ve sledovaném období byla členovi představenstva Radku Stavinohovi poskytnuta zápůjčka ve výši 5 060 tis. Kč se splatností k 31. prosinci 2023 a úrokovou sazbou 4 % p. a.</t>
  </si>
  <si>
    <t>Žádné jiné zálohy, závdavky, zápůjčky a úvěry členům řídících, kontrolních a správních orgánů nebyly ve sledovaném období vyplaceny.</t>
  </si>
  <si>
    <t>12. Závazky ze sociálního zabezpečení a zdravotního pojištění</t>
  </si>
  <si>
    <t>Závazky ze sociálního zabezpečení a zdravotního pojištění činí 2 940 tis. Kč (1. 1. 2021 – 2 972 tis. Kč), ze kterých 1 909 tis. Kč (1. 1. 2021 – 1 926 tis. Kč) představují závazky ze sociálního zabezpečení a 1 031 tis. Kč (1. 1. 2021 – 1 046 tis. Kč) představují závazky ze zdravotního pojištění. Žádný z těchto závazků není po lhůtě splatnosti.</t>
  </si>
  <si>
    <t xml:space="preserve">13. Stát – daňové závazky a dotace </t>
  </si>
  <si>
    <t>Daňové závazky činí 10 511 tis. Kč (1. 1. 2021 – 10 783 tis. Kč). Z toho 9 077 tis. Kč (1. 1. 2021 – 8 201 tis. Kč) tvoří závazek z titulu dotací a 442 tis. Kč (1. 1. 2021 – 1 098 tis. Kč) tvoří závazek z titulu daně z přidané hodnoty.</t>
  </si>
  <si>
    <t>14. Daň z příjmů</t>
  </si>
  <si>
    <r>
      <t>a)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Splatná</t>
    </r>
  </si>
  <si>
    <t>Splatná daň z příjmů zahrnuje odhad daně za zdaňovací období 2021 ve výši 3 845 tis. Kč (2020 – 0 tis. Kč).</t>
  </si>
  <si>
    <r>
      <t>b)</t>
    </r>
    <r>
      <rPr>
        <sz val="7"/>
        <rFont val="Times New Roman"/>
        <family val="1"/>
        <charset val="238"/>
      </rPr>
      <t xml:space="preserve">     </t>
    </r>
    <r>
      <rPr>
        <sz val="11"/>
        <rFont val="Circular Pro Book"/>
        <family val="2"/>
      </rPr>
      <t>Odložená</t>
    </r>
  </si>
  <si>
    <t xml:space="preserve">Daňové ztráty </t>
  </si>
  <si>
    <t>Odložená daňová pohledávka / (závazek)</t>
  </si>
  <si>
    <t>V souladu s účetními postupy uvedenými v bodě 2 (g) byla pro výpočet odložené daně použita daňová sazba 19 %.</t>
  </si>
  <si>
    <t>15. Informace o spřízněných stranách</t>
  </si>
  <si>
    <t>Společnost nakupuje materiál, využívá služeb spřízněných stran v rámci běžné obchodní činnosti podniku.</t>
  </si>
  <si>
    <t xml:space="preserve">    Tržby</t>
  </si>
  <si>
    <t xml:space="preserve">    Nákupy</t>
  </si>
  <si>
    <t>Trivi a.s. – vedení části mzdové agendy</t>
  </si>
  <si>
    <t>College Café, s.r.o. – podnájem prostor, zajištění občerstvení</t>
  </si>
  <si>
    <t>Vysoká škola Karla Engliše, a.s., v likvidaci (vymazána z OR dne 3.3.2021) – převzetí archivu</t>
  </si>
  <si>
    <t>COGNOS AG – ISO, pojištění</t>
  </si>
  <si>
    <t>COGNOS International GmbH – marketing</t>
  </si>
  <si>
    <t>COGNOS International SE – služby poradenství</t>
  </si>
  <si>
    <t>Společnost k 31. prosinci 2021 eviduje poskytnuté úvěry společnosti COGNOS International SE v celkové výši 41 904 tis. Kč. Tyto úvěry jsou úročeny sazbou 4 % p. a. Úvěry jsou splatné nejpozději k 31. prosinci 2023 s možností dřívějšího splacení.</t>
  </si>
  <si>
    <t>Společnost k 31. prosinci 2021 eviduje poskytnutý úvěr společnosti COGNOS AG ve výši 10 555 tis. Kč. Tento úvěr je úročen sazbou 4 % p. a. Úvěr je splatný nejpozději k 31. prosinci 2023 s možností dřívějšího splacení.</t>
  </si>
  <si>
    <t>Společnost k 31. prosinci 2021 eviduje poskytnuté úvěry pro Radka Stavinohu v celkové výši 13 753 tis. Kč. Tyto úvěry jsou úročeny sazbou 4 % p. a. Úvěry jsou splatné nejpozději k 31. prosinci 2023 s možností dřívějšího splacení.</t>
  </si>
  <si>
    <t>16. Jiné provozní výnosy</t>
  </si>
  <si>
    <t>Jiné provozní výnosy činily za rok 2021 11 668 tis. Kč (2020 – 11 839 tis. Kč) a zahrnují především smluvní pokuty a úroky z prodlení a výnosy z dotací.</t>
  </si>
  <si>
    <t>17. Přehled o peněžních tocích</t>
  </si>
  <si>
    <t>Pro účely sestavení přehledu o peněžních tocích jsou peněžní prostředky a peněžní ekvivalenty definovány tak, že zahrnují peníze v pokladně, peníze na cestě, peníze na bankovních účtech a další finanční aktiva, jejichž ocenění může být spolehlivě určeno a která mohou být snadno přeměněna v peněžní prostředky. Zůstatek peněžních prostředků a peněžních ekvivalentů je na konci účetního období následující:</t>
  </si>
  <si>
    <t>Zůstatek k 31.12.</t>
  </si>
  <si>
    <t>Krátkodobý finanční majetek</t>
  </si>
  <si>
    <t>Peněžní prostředky a peněžní ekvivalenty</t>
  </si>
  <si>
    <t>Peněžní toky z provozních, investičních nebo finančních činností se uvádějí v přehledu o peněžních tocích nekompenzované.</t>
  </si>
  <si>
    <t>18. Významné následné události</t>
  </si>
  <si>
    <t>K datu sestavení účetní závěrky nejsou vedení společnosti známy žádné významné následné události, které by ovlivnily účetní závěrku k 31. prosinci 2021.</t>
  </si>
  <si>
    <t>Vedení společnosti vyhodnotilo dopad událostí souvisejících s ruskou invazí na území Ukrajiny na účetní jednotku jako nevýznamný.</t>
  </si>
  <si>
    <t>Sestaveno dne: 24. března 2022</t>
  </si>
  <si>
    <t>V Rozvaze jsou ve sloupci „minulé účetní období“ uvedeny údaje ze zahajovací rozvahy společnosti sestavené k 1. lednu 2021. Ve Výkazu zisku a ztráty a v Přehledu o finančních tocích ve sloupci „minulé účetní období“ jsou uvedeny údaje z účetní závěrky společnosti AMBIS vysoká škola, a.s., k 31. prosinci 2020, které nezahrnují údaje za College Holding a MILESTONE, z důvodu jejich nevýznamnosti. College Holding za účetní období roku 2020 vykázal ztrátu ve výši -13 982 tis. Kč a MILESTONE  ztrátu ve výši -548 tis. Kč.</t>
  </si>
  <si>
    <r>
      <t>a)</t>
    </r>
    <r>
      <rPr>
        <b/>
        <sz val="7"/>
        <rFont val="Times New Roman"/>
        <family val="1"/>
        <charset val="238"/>
      </rPr>
      <t xml:space="preserve">     </t>
    </r>
    <r>
      <rPr>
        <b/>
        <sz val="11"/>
        <rFont val="Circular Pro Book"/>
        <family val="2"/>
      </rPr>
      <t>Dlouhodobý hmotný a nehmotný majetek</t>
    </r>
  </si>
  <si>
    <r>
      <t>b)</t>
    </r>
    <r>
      <rPr>
        <b/>
        <sz val="7"/>
        <rFont val="Times New Roman"/>
        <family val="1"/>
        <charset val="238"/>
      </rPr>
      <t xml:space="preserve">     </t>
    </r>
    <r>
      <rPr>
        <b/>
        <sz val="11"/>
        <rFont val="Circular Pro Book"/>
        <family val="2"/>
      </rPr>
      <t>Stanovení opravných položek a rezerv</t>
    </r>
  </si>
  <si>
    <r>
      <t>e)</t>
    </r>
    <r>
      <rPr>
        <b/>
        <sz val="7"/>
        <rFont val="Times New Roman"/>
        <family val="1"/>
        <charset val="238"/>
      </rPr>
      <t xml:space="preserve">     </t>
    </r>
    <r>
      <rPr>
        <b/>
        <sz val="11"/>
        <rFont val="Circular Pro Book"/>
        <family val="2"/>
      </rPr>
      <t>Použití odhadů</t>
    </r>
  </si>
  <si>
    <r>
      <t>f)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ircular Pro Book"/>
        <family val="2"/>
      </rPr>
      <t>Účtování o dotacích</t>
    </r>
  </si>
  <si>
    <r>
      <t>g)</t>
    </r>
    <r>
      <rPr>
        <b/>
        <sz val="7"/>
        <rFont val="Times New Roman"/>
        <family val="1"/>
        <charset val="238"/>
      </rPr>
      <t xml:space="preserve">     </t>
    </r>
    <r>
      <rPr>
        <b/>
        <sz val="11"/>
        <rFont val="Circular Pro Book"/>
        <family val="2"/>
      </rPr>
      <t>Daň z příjmů</t>
    </r>
  </si>
  <si>
    <t>Rezerva  na daň 
z příjmu</t>
  </si>
  <si>
    <t>Zůstatek 
k 31. 12. 2021</t>
  </si>
  <si>
    <t>Rozdíl</t>
  </si>
  <si>
    <r>
      <t>2. PŘÍLOHA V ÚČETNÍ ZÁVĚRCE ZA ROK KONČÍCÍ 31. PROSINCEM 2021 
(v tis.</t>
    </r>
    <r>
      <rPr>
        <b/>
        <sz val="11"/>
        <rFont val="Circular Pro Book"/>
        <family val="2"/>
      </rPr>
      <t> </t>
    </r>
    <r>
      <rPr>
        <b/>
        <sz val="12"/>
        <rFont val="Circular Pro Book"/>
        <family val="2"/>
      </rPr>
      <t>Kč)</t>
    </r>
  </si>
  <si>
    <t xml:space="preserve">             Erasmus+</t>
  </si>
  <si>
    <t xml:space="preserve">             Erasmus+ IRL</t>
  </si>
  <si>
    <t xml:space="preserve">             Erasmus+ PL</t>
  </si>
  <si>
    <t xml:space="preserve">             Eureka</t>
  </si>
  <si>
    <t xml:space="preserve">             TAČR TL01000463</t>
  </si>
  <si>
    <t xml:space="preserve">             TAČR TL03000207</t>
  </si>
  <si>
    <t xml:space="preserve">             TAČR TL03000657</t>
  </si>
  <si>
    <t xml:space="preserve">             TAČR TL05000480</t>
  </si>
  <si>
    <t xml:space="preserve">             TAČR TL05000484</t>
  </si>
  <si>
    <t xml:space="preserve">             GAČR 19-06020S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</si>
</sst>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Arial"/>
      <family val="2"/>
      <charset val="238"/>
    </font>
    <font>
      <sz val="10"/>
      <color indexed="62"/>
      <name val="Arial"/>
      <family val="2"/>
      <charset val="238"/>
    </font>
    <font>
      <sz val="12"/>
      <color indexed="12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 CE"/>
      <charset val="238"/>
    </font>
    <font>
      <sz val="10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1"/>
      <name val="Circular Pro Book"/>
      <family val="2"/>
    </font>
    <font>
      <b/>
      <sz val="11"/>
      <name val="Circular Pro Book"/>
      <family val="2"/>
    </font>
    <font>
      <b/>
      <sz val="14.5"/>
      <name val="Circular Pro Book"/>
      <family val="2"/>
    </font>
    <font>
      <b/>
      <sz val="10.5"/>
      <name val="Circular Pro Book"/>
      <family val="2"/>
    </font>
    <font>
      <sz val="10.5"/>
      <name val="Circular Pro Book"/>
      <family val="2"/>
    </font>
    <font>
      <sz val="8"/>
      <name val="Circular Pro Book"/>
      <family val="2"/>
    </font>
    <font>
      <b/>
      <sz val="7"/>
      <name val="Circular Pro Book"/>
      <family val="2"/>
    </font>
    <font>
      <sz val="7"/>
      <name val="Circular Pro Book"/>
      <family val="2"/>
    </font>
    <font>
      <sz val="12"/>
      <name val="Circular Pro Book"/>
      <family val="2"/>
    </font>
    <font>
      <sz val="11"/>
      <name val="Calibri"/>
      <family val="2"/>
      <charset val="238"/>
    </font>
    <font>
      <b/>
      <sz val="12"/>
      <name val="Circular Pro Book"/>
      <family val="2"/>
    </font>
    <font>
      <sz val="2"/>
      <name val="Circular Pro Book"/>
      <family val="2"/>
    </font>
    <font>
      <sz val="6"/>
      <name val="Circular Pro Book"/>
      <family val="2"/>
    </font>
    <font>
      <b/>
      <i/>
      <sz val="11"/>
      <name val="Circular Pro Book"/>
      <family val="2"/>
    </font>
    <font>
      <sz val="7"/>
      <name val="Times New Roman"/>
      <family val="1"/>
      <charset val="238"/>
    </font>
    <font>
      <i/>
      <sz val="11"/>
      <name val="Circular Pro Book"/>
      <family val="2"/>
    </font>
    <font>
      <sz val="9"/>
      <name val="Circular Pro Book"/>
      <family val="2"/>
    </font>
    <font>
      <b/>
      <sz val="9"/>
      <name val="Circular Pro Book"/>
      <family val="2"/>
    </font>
    <font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Circular Pro Book"/>
      <family val="2"/>
    </font>
    <font>
      <sz val="10"/>
      <color theme="3" tint="0.39997558519241921"/>
      <name val="Arial"/>
      <family val="2"/>
      <charset val="238"/>
    </font>
    <font>
      <b/>
      <sz val="7"/>
      <color rgb="FF272727"/>
      <name val="Circular Pro Book"/>
      <family val="2"/>
    </font>
    <font>
      <sz val="7"/>
      <color rgb="FF272727"/>
      <name val="Circular Pro Book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91">
    <xf numFmtId="0" fontId="0" fillId="0" borderId="0" xfId="0"/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4" fillId="0" borderId="5" xfId="6" applyFont="1" applyBorder="1" applyAlignment="1">
      <alignment vertical="center" wrapText="1"/>
    </xf>
    <xf numFmtId="0" fontId="1" fillId="0" borderId="6" xfId="6" applyFont="1" applyBorder="1" applyAlignment="1">
      <alignment horizontal="justify" vertical="center" wrapText="1"/>
    </xf>
    <xf numFmtId="0" fontId="1" fillId="0" borderId="7" xfId="6" applyFont="1" applyBorder="1" applyAlignment="1">
      <alignment horizontal="justify" vertical="center" wrapText="1"/>
    </xf>
    <xf numFmtId="0" fontId="4" fillId="0" borderId="8" xfId="6" applyFont="1" applyBorder="1" applyAlignment="1">
      <alignment horizontal="justify" vertical="center" wrapText="1"/>
    </xf>
    <xf numFmtId="0" fontId="1" fillId="0" borderId="0" xfId="6" applyFont="1" applyBorder="1" applyAlignment="1">
      <alignment horizontal="justify" vertical="center" wrapText="1"/>
    </xf>
    <xf numFmtId="0" fontId="4" fillId="0" borderId="0" xfId="6" applyFont="1" applyBorder="1" applyAlignment="1">
      <alignment horizontal="justify" vertical="center" wrapText="1"/>
    </xf>
    <xf numFmtId="0" fontId="0" fillId="0" borderId="0" xfId="0" applyBorder="1"/>
    <xf numFmtId="0" fontId="1" fillId="0" borderId="0" xfId="6" applyFont="1" applyBorder="1" applyAlignment="1">
      <alignment vertical="center"/>
    </xf>
    <xf numFmtId="0" fontId="1" fillId="0" borderId="9" xfId="6" applyFont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6" fillId="0" borderId="10" xfId="6" applyFont="1" applyBorder="1" applyAlignment="1">
      <alignment vertical="center" wrapText="1"/>
    </xf>
    <xf numFmtId="0" fontId="6" fillId="0" borderId="9" xfId="6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43" fillId="0" borderId="0" xfId="6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4" applyFont="1" applyBorder="1" applyAlignment="1">
      <alignment vertical="center"/>
    </xf>
    <xf numFmtId="0" fontId="4" fillId="0" borderId="0" xfId="4" applyFont="1" applyAlignment="1">
      <alignment vertical="center" wrapText="1"/>
    </xf>
    <xf numFmtId="0" fontId="1" fillId="0" borderId="0" xfId="4" applyFont="1" applyAlignment="1">
      <alignment horizontal="center" vertical="center"/>
    </xf>
    <xf numFmtId="0" fontId="1" fillId="0" borderId="11" xfId="4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7" fillId="0" borderId="11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1" fillId="0" borderId="0" xfId="4" applyFont="1" applyBorder="1" applyAlignment="1">
      <alignment horizontal="justify" vertical="center" wrapText="1"/>
    </xf>
    <xf numFmtId="0" fontId="1" fillId="0" borderId="0" xfId="4" applyFont="1" applyFill="1" applyBorder="1" applyAlignment="1">
      <alignment vertical="center"/>
    </xf>
    <xf numFmtId="0" fontId="4" fillId="0" borderId="0" xfId="4" applyFont="1" applyBorder="1" applyAlignment="1">
      <alignment horizontal="justify" vertical="center"/>
    </xf>
    <xf numFmtId="0" fontId="8" fillId="0" borderId="0" xfId="5" applyFont="1" applyBorder="1" applyAlignment="1" applyProtection="1">
      <alignment vertical="center"/>
      <protection locked="0"/>
    </xf>
    <xf numFmtId="0" fontId="9" fillId="0" borderId="0" xfId="5" applyFont="1" applyBorder="1" applyAlignment="1" applyProtection="1">
      <alignment vertical="center"/>
      <protection locked="0"/>
    </xf>
    <xf numFmtId="0" fontId="9" fillId="0" borderId="0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1" fillId="0" borderId="0" xfId="5" applyAlignment="1" applyProtection="1">
      <alignment vertical="center"/>
      <protection locked="0"/>
    </xf>
    <xf numFmtId="0" fontId="1" fillId="0" borderId="0" xfId="5" applyAlignment="1">
      <alignment vertical="center"/>
    </xf>
    <xf numFmtId="0" fontId="9" fillId="0" borderId="0" xfId="5" applyFont="1" applyAlignment="1" applyProtection="1">
      <alignment vertical="center"/>
      <protection locked="0"/>
    </xf>
    <xf numFmtId="0" fontId="9" fillId="0" borderId="0" xfId="5" applyFont="1" applyBorder="1" applyAlignment="1" applyProtection="1">
      <alignment horizontal="center" vertical="center" wrapText="1"/>
      <protection locked="0"/>
    </xf>
    <xf numFmtId="0" fontId="1" fillId="0" borderId="0" xfId="5" applyProtection="1">
      <protection locked="0"/>
    </xf>
    <xf numFmtId="0" fontId="1" fillId="0" borderId="0" xfId="5"/>
    <xf numFmtId="0" fontId="9" fillId="0" borderId="0" xfId="5" applyFont="1" applyAlignment="1">
      <alignment horizontal="center" vertical="center"/>
    </xf>
    <xf numFmtId="0" fontId="9" fillId="0" borderId="0" xfId="5" applyFont="1" applyBorder="1" applyAlignment="1">
      <alignment horizontal="center" vertical="center" wrapText="1"/>
    </xf>
    <xf numFmtId="0" fontId="9" fillId="0" borderId="0" xfId="5" applyFont="1" applyBorder="1" applyAlignment="1">
      <alignment horizontal="justify" vertical="center" wrapText="1"/>
    </xf>
    <xf numFmtId="0" fontId="9" fillId="0" borderId="0" xfId="5" applyFont="1" applyBorder="1" applyAlignment="1" applyProtection="1">
      <alignment horizontal="center" vertical="center"/>
      <protection locked="0"/>
    </xf>
    <xf numFmtId="0" fontId="9" fillId="0" borderId="0" xfId="5" applyFont="1" applyBorder="1" applyAlignment="1" applyProtection="1">
      <alignment vertical="center" wrapText="1"/>
      <protection hidden="1"/>
    </xf>
    <xf numFmtId="0" fontId="1" fillId="0" borderId="0" xfId="5" applyFont="1"/>
    <xf numFmtId="0" fontId="10" fillId="0" borderId="0" xfId="5" applyFont="1" applyAlignment="1">
      <alignment vertical="center"/>
    </xf>
    <xf numFmtId="0" fontId="1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1" fillId="0" borderId="0" xfId="3" applyFont="1" applyBorder="1" applyAlignment="1">
      <alignment vertical="center"/>
    </xf>
    <xf numFmtId="0" fontId="1" fillId="0" borderId="8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1" fillId="0" borderId="15" xfId="3" applyFont="1" applyBorder="1" applyAlignment="1">
      <alignment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20" xfId="3" applyFont="1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22" xfId="3" applyFont="1" applyBorder="1" applyAlignment="1">
      <alignment vertical="center"/>
    </xf>
    <xf numFmtId="0" fontId="4" fillId="0" borderId="0" xfId="3" applyFont="1" applyAlignment="1">
      <alignment horizontal="justify" vertical="center"/>
    </xf>
    <xf numFmtId="0" fontId="1" fillId="0" borderId="8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/>
    </xf>
    <xf numFmtId="0" fontId="1" fillId="0" borderId="15" xfId="6" applyFont="1" applyBorder="1" applyAlignment="1">
      <alignment vertical="center"/>
    </xf>
    <xf numFmtId="0" fontId="1" fillId="0" borderId="16" xfId="6" applyFont="1" applyBorder="1" applyAlignment="1">
      <alignment vertical="center"/>
    </xf>
    <xf numFmtId="0" fontId="1" fillId="0" borderId="0" xfId="6" applyFont="1" applyBorder="1" applyAlignment="1">
      <alignment vertical="center" wrapText="1"/>
    </xf>
    <xf numFmtId="0" fontId="1" fillId="0" borderId="23" xfId="6" applyFont="1" applyBorder="1" applyAlignment="1">
      <alignment horizontal="center" vertical="center"/>
    </xf>
    <xf numFmtId="0" fontId="1" fillId="0" borderId="18" xfId="6" applyFont="1" applyBorder="1" applyAlignment="1">
      <alignment vertical="center"/>
    </xf>
    <xf numFmtId="0" fontId="1" fillId="0" borderId="17" xfId="6" applyFont="1" applyBorder="1" applyAlignment="1">
      <alignment vertical="center"/>
    </xf>
    <xf numFmtId="0" fontId="1" fillId="0" borderId="24" xfId="6" applyFont="1" applyBorder="1" applyAlignment="1">
      <alignment horizontal="center" vertical="center"/>
    </xf>
    <xf numFmtId="0" fontId="1" fillId="0" borderId="19" xfId="6" applyFont="1" applyBorder="1" applyAlignment="1">
      <alignment vertical="center"/>
    </xf>
    <xf numFmtId="0" fontId="1" fillId="0" borderId="20" xfId="6" applyFont="1" applyBorder="1" applyAlignment="1">
      <alignment vertical="center"/>
    </xf>
    <xf numFmtId="0" fontId="1" fillId="0" borderId="25" xfId="6" applyFont="1" applyBorder="1" applyAlignment="1">
      <alignment horizontal="center" vertical="center"/>
    </xf>
    <xf numFmtId="0" fontId="1" fillId="0" borderId="26" xfId="6" applyFont="1" applyBorder="1" applyAlignment="1">
      <alignment vertical="center"/>
    </xf>
    <xf numFmtId="0" fontId="1" fillId="0" borderId="13" xfId="6" applyFont="1" applyBorder="1" applyAlignment="1">
      <alignment vertical="center"/>
    </xf>
    <xf numFmtId="0" fontId="1" fillId="0" borderId="0" xfId="6" applyFont="1" applyAlignment="1">
      <alignment horizontal="justify" vertical="center"/>
    </xf>
    <xf numFmtId="0" fontId="4" fillId="0" borderId="0" xfId="6" applyFont="1" applyBorder="1" applyAlignment="1">
      <alignment horizontal="justify" vertical="center"/>
    </xf>
    <xf numFmtId="0" fontId="1" fillId="0" borderId="0" xfId="6" applyFont="1" applyFill="1" applyBorder="1" applyAlignment="1">
      <alignment vertical="center"/>
    </xf>
    <xf numFmtId="0" fontId="1" fillId="0" borderId="27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14" xfId="6" applyFont="1" applyBorder="1" applyAlignment="1">
      <alignment horizontal="center" vertical="center" wrapText="1"/>
    </xf>
    <xf numFmtId="0" fontId="4" fillId="0" borderId="28" xfId="6" applyFont="1" applyBorder="1" applyAlignment="1">
      <alignment horizontal="center" vertical="center" wrapText="1"/>
    </xf>
    <xf numFmtId="0" fontId="1" fillId="0" borderId="14" xfId="6" applyFont="1" applyBorder="1" applyAlignment="1">
      <alignment horizontal="center" vertical="center" wrapText="1"/>
    </xf>
    <xf numFmtId="0" fontId="1" fillId="0" borderId="28" xfId="6" applyFont="1" applyBorder="1" applyAlignment="1">
      <alignment horizontal="center" vertical="center" wrapText="1"/>
    </xf>
    <xf numFmtId="0" fontId="1" fillId="0" borderId="12" xfId="6" applyFont="1" applyBorder="1" applyAlignment="1">
      <alignment horizontal="center" vertical="center" wrapText="1"/>
    </xf>
    <xf numFmtId="0" fontId="1" fillId="0" borderId="29" xfId="6" applyFont="1" applyBorder="1" applyAlignment="1">
      <alignment horizontal="center" vertical="center" wrapText="1"/>
    </xf>
    <xf numFmtId="0" fontId="1" fillId="0" borderId="30" xfId="6" applyFont="1" applyBorder="1" applyAlignment="1">
      <alignment vertical="center" wrapText="1"/>
    </xf>
    <xf numFmtId="0" fontId="1" fillId="0" borderId="31" xfId="6" applyFont="1" applyBorder="1" applyAlignment="1">
      <alignment horizontal="center" vertical="center" wrapText="1"/>
    </xf>
    <xf numFmtId="0" fontId="1" fillId="0" borderId="23" xfId="6" applyFont="1" applyBorder="1" applyAlignment="1">
      <alignment vertical="center" wrapText="1"/>
    </xf>
    <xf numFmtId="0" fontId="1" fillId="0" borderId="32" xfId="6" applyFont="1" applyBorder="1" applyAlignment="1">
      <alignment horizontal="center" vertical="center" wrapText="1"/>
    </xf>
    <xf numFmtId="0" fontId="1" fillId="0" borderId="24" xfId="6" applyFont="1" applyBorder="1" applyAlignment="1">
      <alignment vertical="center" wrapText="1"/>
    </xf>
    <xf numFmtId="0" fontId="15" fillId="0" borderId="0" xfId="6" applyFont="1" applyFill="1" applyBorder="1" applyAlignment="1">
      <alignment horizontal="justify" vertical="center" wrapText="1"/>
    </xf>
    <xf numFmtId="0" fontId="16" fillId="0" borderId="0" xfId="6" applyFont="1" applyFill="1" applyBorder="1" applyAlignment="1">
      <alignment horizontal="justify" vertical="center"/>
    </xf>
    <xf numFmtId="0" fontId="2" fillId="0" borderId="0" xfId="7" applyFont="1" applyAlignment="1">
      <alignment horizontal="justify" vertical="center"/>
    </xf>
    <xf numFmtId="0" fontId="1" fillId="0" borderId="0" xfId="7" applyFont="1" applyAlignment="1">
      <alignment vertical="center"/>
    </xf>
    <xf numFmtId="0" fontId="4" fillId="0" borderId="0" xfId="7" applyFont="1" applyAlignment="1">
      <alignment horizontal="justify" vertical="center"/>
    </xf>
    <xf numFmtId="0" fontId="1" fillId="0" borderId="33" xfId="7" applyFont="1" applyBorder="1" applyAlignment="1">
      <alignment horizontal="justify" vertical="center" wrapText="1"/>
    </xf>
    <xf numFmtId="0" fontId="1" fillId="0" borderId="34" xfId="7" applyFont="1" applyBorder="1" applyAlignment="1">
      <alignment horizontal="justify" vertical="center" wrapText="1"/>
    </xf>
    <xf numFmtId="0" fontId="1" fillId="0" borderId="0" xfId="7" applyFont="1" applyAlignment="1">
      <alignment horizontal="justify" vertical="center"/>
    </xf>
    <xf numFmtId="0" fontId="1" fillId="0" borderId="0" xfId="7" applyFont="1" applyBorder="1" applyAlignment="1">
      <alignment vertical="center"/>
    </xf>
    <xf numFmtId="0" fontId="1" fillId="0" borderId="0" xfId="7" applyFont="1" applyBorder="1" applyAlignment="1">
      <alignment horizontal="justify" vertical="center" wrapText="1"/>
    </xf>
    <xf numFmtId="0" fontId="1" fillId="0" borderId="23" xfId="6" applyFont="1" applyBorder="1" applyAlignment="1">
      <alignment horizontal="justify" vertical="center" wrapText="1"/>
    </xf>
    <xf numFmtId="0" fontId="1" fillId="0" borderId="24" xfId="7" applyFont="1" applyBorder="1" applyAlignment="1">
      <alignment vertical="center"/>
    </xf>
    <xf numFmtId="0" fontId="4" fillId="0" borderId="0" xfId="7" applyFont="1" applyBorder="1" applyAlignment="1">
      <alignment horizontal="justify" vertical="center"/>
    </xf>
    <xf numFmtId="0" fontId="1" fillId="0" borderId="0" xfId="7" applyFont="1" applyBorder="1" applyAlignment="1">
      <alignment vertical="center" wrapText="1"/>
    </xf>
    <xf numFmtId="0" fontId="1" fillId="0" borderId="0" xfId="7" applyFont="1" applyBorder="1" applyAlignment="1">
      <alignment horizontal="justify" vertical="center"/>
    </xf>
    <xf numFmtId="4" fontId="17" fillId="0" borderId="0" xfId="8" applyNumberFormat="1" applyFont="1" applyFill="1" applyBorder="1" applyAlignment="1" applyProtection="1">
      <alignment vertical="center"/>
      <protection locked="0"/>
    </xf>
    <xf numFmtId="4" fontId="17" fillId="0" borderId="0" xfId="8" applyNumberFormat="1" applyFont="1" applyFill="1" applyAlignment="1" applyProtection="1">
      <alignment vertical="center"/>
      <protection locked="0"/>
    </xf>
    <xf numFmtId="0" fontId="3" fillId="0" borderId="0" xfId="8" applyFont="1" applyFill="1" applyAlignment="1" applyProtection="1">
      <alignment vertical="center"/>
      <protection locked="0"/>
    </xf>
    <xf numFmtId="0" fontId="3" fillId="0" borderId="0" xfId="8" applyFill="1" applyAlignment="1" applyProtection="1">
      <alignment vertical="center"/>
      <protection locked="0"/>
    </xf>
    <xf numFmtId="0" fontId="1" fillId="0" borderId="35" xfId="6" applyFont="1" applyBorder="1" applyAlignment="1">
      <alignment horizontal="center" vertical="center" wrapText="1"/>
    </xf>
    <xf numFmtId="0" fontId="1" fillId="0" borderId="7" xfId="6" applyFont="1" applyBorder="1" applyAlignment="1">
      <alignment vertical="center" wrapText="1"/>
    </xf>
    <xf numFmtId="0" fontId="4" fillId="0" borderId="27" xfId="6" applyFont="1" applyBorder="1" applyAlignment="1">
      <alignment horizontal="center" vertical="center" wrapText="1"/>
    </xf>
    <xf numFmtId="0" fontId="4" fillId="0" borderId="8" xfId="6" applyFont="1" applyBorder="1" applyAlignment="1">
      <alignment vertical="center" wrapText="1"/>
    </xf>
    <xf numFmtId="0" fontId="4" fillId="0" borderId="0" xfId="6" applyFont="1" applyAlignment="1">
      <alignment horizontal="right" vertical="center"/>
    </xf>
    <xf numFmtId="0" fontId="4" fillId="0" borderId="0" xfId="7" applyFont="1" applyBorder="1" applyAlignment="1">
      <alignment horizontal="right" vertical="center" wrapText="1"/>
    </xf>
    <xf numFmtId="0" fontId="4" fillId="0" borderId="0" xfId="3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18" fillId="0" borderId="0" xfId="5" applyFont="1" applyAlignment="1" applyProtection="1">
      <alignment vertical="center"/>
      <protection locked="0"/>
    </xf>
    <xf numFmtId="0" fontId="1" fillId="0" borderId="0" xfId="5" applyFont="1" applyAlignment="1" applyProtection="1">
      <alignment vertical="center"/>
      <protection locked="0"/>
    </xf>
    <xf numFmtId="0" fontId="1" fillId="0" borderId="0" xfId="5" applyFont="1" applyAlignment="1">
      <alignment vertical="center"/>
    </xf>
    <xf numFmtId="0" fontId="1" fillId="0" borderId="36" xfId="5" applyFont="1" applyBorder="1" applyAlignment="1" applyProtection="1">
      <alignment horizontal="center" vertical="center"/>
      <protection locked="0"/>
    </xf>
    <xf numFmtId="0" fontId="1" fillId="0" borderId="14" xfId="5" applyFont="1" applyBorder="1" applyAlignment="1" applyProtection="1">
      <alignment horizontal="center" vertical="center" wrapText="1"/>
      <protection locked="0"/>
    </xf>
    <xf numFmtId="0" fontId="1" fillId="0" borderId="12" xfId="5" applyFont="1" applyBorder="1" applyAlignment="1" applyProtection="1">
      <alignment horizontal="center" vertical="center" wrapText="1"/>
      <protection locked="0"/>
    </xf>
    <xf numFmtId="0" fontId="1" fillId="0" borderId="29" xfId="5" applyFont="1" applyBorder="1" applyAlignment="1" applyProtection="1">
      <alignment horizontal="center" vertical="center"/>
      <protection locked="0"/>
    </xf>
    <xf numFmtId="0" fontId="1" fillId="0" borderId="37" xfId="5" applyFont="1" applyBorder="1" applyAlignment="1" applyProtection="1">
      <alignment vertical="center"/>
      <protection locked="0"/>
    </xf>
    <xf numFmtId="0" fontId="1" fillId="0" borderId="31" xfId="5" applyFont="1" applyBorder="1" applyAlignment="1" applyProtection="1">
      <alignment horizontal="center" vertical="center"/>
      <protection locked="0"/>
    </xf>
    <xf numFmtId="0" fontId="1" fillId="0" borderId="38" xfId="5" applyFont="1" applyBorder="1" applyAlignment="1" applyProtection="1">
      <alignment vertical="center" wrapText="1"/>
      <protection locked="0"/>
    </xf>
    <xf numFmtId="0" fontId="1" fillId="0" borderId="18" xfId="5" applyFont="1" applyBorder="1" applyAlignment="1" applyProtection="1">
      <alignment horizontal="justify" vertical="center" wrapText="1"/>
      <protection locked="0"/>
    </xf>
    <xf numFmtId="0" fontId="1" fillId="0" borderId="17" xfId="5" applyFont="1" applyBorder="1" applyAlignment="1" applyProtection="1">
      <alignment vertical="center"/>
      <protection locked="0"/>
    </xf>
    <xf numFmtId="0" fontId="1" fillId="0" borderId="17" xfId="5" applyFont="1" applyBorder="1" applyAlignment="1" applyProtection="1">
      <alignment horizontal="justify" vertical="center" wrapText="1"/>
      <protection locked="0"/>
    </xf>
    <xf numFmtId="0" fontId="1" fillId="0" borderId="35" xfId="5" applyFont="1" applyBorder="1" applyAlignment="1" applyProtection="1">
      <alignment horizontal="center" vertical="center"/>
      <protection locked="0"/>
    </xf>
    <xf numFmtId="0" fontId="1" fillId="0" borderId="20" xfId="5" applyFont="1" applyBorder="1" applyAlignment="1" applyProtection="1">
      <alignment vertical="center"/>
      <protection locked="0"/>
    </xf>
    <xf numFmtId="0" fontId="1" fillId="0" borderId="39" xfId="5" applyFont="1" applyBorder="1" applyAlignment="1">
      <alignment horizontal="center" vertical="center"/>
    </xf>
    <xf numFmtId="0" fontId="1" fillId="0" borderId="22" xfId="5" applyFont="1" applyBorder="1" applyAlignment="1">
      <alignment vertical="center"/>
    </xf>
    <xf numFmtId="0" fontId="4" fillId="0" borderId="0" xfId="5" applyFont="1" applyAlignment="1" applyProtection="1">
      <alignment vertical="center"/>
      <protection locked="0"/>
    </xf>
    <xf numFmtId="0" fontId="4" fillId="0" borderId="0" xfId="5" applyFont="1" applyAlignment="1" applyProtection="1">
      <alignment horizontal="right" vertical="center"/>
      <protection locked="0"/>
    </xf>
    <xf numFmtId="0" fontId="1" fillId="0" borderId="0" xfId="2"/>
    <xf numFmtId="0" fontId="1" fillId="0" borderId="36" xfId="6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indent="1"/>
    </xf>
    <xf numFmtId="0" fontId="4" fillId="0" borderId="14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1" fillId="0" borderId="30" xfId="2" applyFont="1" applyBorder="1" applyAlignment="1">
      <alignment horizontal="left" vertical="center" indent="1"/>
    </xf>
    <xf numFmtId="0" fontId="1" fillId="0" borderId="40" xfId="2" applyBorder="1" applyAlignment="1">
      <alignment horizontal="right" vertical="center" indent="1"/>
    </xf>
    <xf numFmtId="0" fontId="1" fillId="0" borderId="41" xfId="2" applyBorder="1" applyAlignment="1">
      <alignment horizontal="right" vertical="center" indent="1"/>
    </xf>
    <xf numFmtId="0" fontId="1" fillId="0" borderId="23" xfId="2" applyFont="1" applyBorder="1" applyAlignment="1">
      <alignment horizontal="left" vertical="center" indent="1"/>
    </xf>
    <xf numFmtId="0" fontId="1" fillId="0" borderId="6" xfId="2" applyBorder="1" applyAlignment="1">
      <alignment horizontal="right" vertical="center" indent="1"/>
    </xf>
    <xf numFmtId="0" fontId="1" fillId="0" borderId="7" xfId="2" applyFont="1" applyBorder="1" applyAlignment="1">
      <alignment horizontal="left" vertical="center" wrapText="1" indent="1"/>
    </xf>
    <xf numFmtId="0" fontId="1" fillId="0" borderId="42" xfId="2" applyBorder="1" applyAlignment="1">
      <alignment horizontal="right" vertical="center" indent="1"/>
    </xf>
    <xf numFmtId="0" fontId="1" fillId="0" borderId="43" xfId="2" applyBorder="1" applyAlignment="1">
      <alignment horizontal="right" vertical="center" indent="1"/>
    </xf>
    <xf numFmtId="0" fontId="19" fillId="0" borderId="0" xfId="4" applyFont="1" applyAlignment="1">
      <alignment horizontal="left" vertical="center"/>
    </xf>
    <xf numFmtId="0" fontId="2" fillId="0" borderId="0" xfId="4" applyFont="1" applyAlignment="1">
      <alignment vertical="center"/>
    </xf>
    <xf numFmtId="0" fontId="19" fillId="0" borderId="0" xfId="6" applyFont="1" applyAlignment="1">
      <alignment vertical="center"/>
    </xf>
    <xf numFmtId="0" fontId="1" fillId="0" borderId="23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2" fillId="0" borderId="0" xfId="5" applyFont="1" applyAlignment="1" applyProtection="1">
      <alignment vertical="center"/>
      <protection locked="0"/>
    </xf>
    <xf numFmtId="0" fontId="1" fillId="0" borderId="44" xfId="5" applyFont="1" applyBorder="1" applyAlignment="1" applyProtection="1">
      <alignment horizontal="left" vertical="center" indent="1"/>
      <protection locked="0"/>
    </xf>
    <xf numFmtId="0" fontId="1" fillId="0" borderId="23" xfId="5" applyFont="1" applyBorder="1" applyAlignment="1" applyProtection="1">
      <alignment horizontal="left" vertical="center" indent="1"/>
      <protection locked="0"/>
    </xf>
    <xf numFmtId="0" fontId="1" fillId="0" borderId="29" xfId="5" applyFont="1" applyBorder="1" applyAlignment="1" applyProtection="1">
      <alignment horizontal="left" vertical="center" indent="1"/>
      <protection locked="0"/>
    </xf>
    <xf numFmtId="0" fontId="1" fillId="0" borderId="31" xfId="5" applyFont="1" applyBorder="1" applyAlignment="1" applyProtection="1">
      <alignment horizontal="left" vertical="center" indent="1"/>
      <protection locked="0"/>
    </xf>
    <xf numFmtId="0" fontId="1" fillId="0" borderId="35" xfId="5" applyFont="1" applyBorder="1" applyAlignment="1" applyProtection="1">
      <alignment horizontal="left" vertical="center" indent="1"/>
      <protection locked="0"/>
    </xf>
    <xf numFmtId="0" fontId="1" fillId="0" borderId="32" xfId="5" applyFont="1" applyBorder="1" applyAlignment="1">
      <alignment horizontal="left" vertical="center" indent="1"/>
    </xf>
    <xf numFmtId="3" fontId="1" fillId="0" borderId="40" xfId="5" applyNumberFormat="1" applyFont="1" applyFill="1" applyBorder="1" applyAlignment="1" applyProtection="1">
      <alignment horizontal="right" vertical="center" wrapText="1" indent="1"/>
      <protection hidden="1"/>
    </xf>
    <xf numFmtId="0" fontId="1" fillId="0" borderId="11" xfId="5" applyFont="1" applyBorder="1" applyAlignment="1" applyProtection="1">
      <alignment horizontal="right" vertical="center" wrapText="1" indent="1"/>
      <protection hidden="1"/>
    </xf>
    <xf numFmtId="0" fontId="1" fillId="0" borderId="6" xfId="5" applyFont="1" applyFill="1" applyBorder="1" applyAlignment="1" applyProtection="1">
      <alignment horizontal="right" vertical="center" wrapText="1" indent="1"/>
      <protection locked="0"/>
    </xf>
    <xf numFmtId="0" fontId="1" fillId="0" borderId="40" xfId="5" applyFont="1" applyFill="1" applyBorder="1" applyAlignment="1" applyProtection="1">
      <alignment horizontal="right" vertical="center" wrapText="1" indent="1"/>
      <protection locked="0"/>
    </xf>
    <xf numFmtId="0" fontId="1" fillId="0" borderId="17" xfId="5" applyFont="1" applyFill="1" applyBorder="1" applyAlignment="1" applyProtection="1">
      <alignment horizontal="right" vertical="center" wrapText="1" indent="1"/>
      <protection locked="0"/>
    </xf>
    <xf numFmtId="0" fontId="1" fillId="0" borderId="20" xfId="5" applyFont="1" applyFill="1" applyBorder="1" applyAlignment="1" applyProtection="1">
      <alignment horizontal="right" vertical="center" wrapText="1" indent="1"/>
      <protection locked="0"/>
    </xf>
    <xf numFmtId="0" fontId="1" fillId="0" borderId="42" xfId="5" applyFont="1" applyFill="1" applyBorder="1" applyAlignment="1" applyProtection="1">
      <alignment horizontal="right" vertical="center" wrapText="1" indent="1"/>
      <protection locked="0"/>
    </xf>
    <xf numFmtId="0" fontId="1" fillId="0" borderId="45" xfId="5" applyFont="1" applyBorder="1" applyAlignment="1">
      <alignment horizontal="right" vertical="center" indent="1"/>
    </xf>
    <xf numFmtId="0" fontId="1" fillId="0" borderId="34" xfId="5" applyFont="1" applyBorder="1" applyAlignment="1">
      <alignment horizontal="right" vertical="center" indent="1"/>
    </xf>
    <xf numFmtId="0" fontId="19" fillId="0" borderId="0" xfId="3" applyFont="1" applyAlignment="1">
      <alignment vertical="center"/>
    </xf>
    <xf numFmtId="0" fontId="1" fillId="0" borderId="5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1" fillId="0" borderId="46" xfId="3" applyFont="1" applyBorder="1" applyAlignment="1">
      <alignment horizontal="center" vertical="center"/>
    </xf>
    <xf numFmtId="0" fontId="1" fillId="0" borderId="25" xfId="3" applyFont="1" applyBorder="1" applyAlignment="1">
      <alignment horizontal="center" vertical="center"/>
    </xf>
    <xf numFmtId="0" fontId="1" fillId="0" borderId="15" xfId="3" applyFont="1" applyBorder="1" applyAlignment="1">
      <alignment horizontal="left" vertical="center" indent="1"/>
    </xf>
    <xf numFmtId="0" fontId="1" fillId="0" borderId="18" xfId="3" applyFont="1" applyBorder="1" applyAlignment="1">
      <alignment horizontal="left" vertical="center" indent="1"/>
    </xf>
    <xf numFmtId="0" fontId="1" fillId="0" borderId="19" xfId="3" applyFont="1" applyBorder="1" applyAlignment="1">
      <alignment horizontal="left" vertical="center" indent="1"/>
    </xf>
    <xf numFmtId="0" fontId="1" fillId="0" borderId="47" xfId="3" applyFont="1" applyBorder="1" applyAlignment="1">
      <alignment horizontal="left" vertical="center" indent="1"/>
    </xf>
    <xf numFmtId="0" fontId="1" fillId="0" borderId="17" xfId="3" applyFont="1" applyBorder="1" applyAlignment="1">
      <alignment horizontal="left" vertical="center" wrapText="1" indent="1"/>
    </xf>
    <xf numFmtId="0" fontId="1" fillId="0" borderId="48" xfId="3" applyFont="1" applyBorder="1" applyAlignment="1">
      <alignment horizontal="left" vertical="center" wrapText="1" indent="1"/>
    </xf>
    <xf numFmtId="0" fontId="1" fillId="0" borderId="37" xfId="3" applyFont="1" applyFill="1" applyBorder="1" applyAlignment="1">
      <alignment horizontal="right" vertical="center" wrapText="1" indent="1"/>
    </xf>
    <xf numFmtId="0" fontId="1" fillId="0" borderId="40" xfId="3" applyFont="1" applyFill="1" applyBorder="1" applyAlignment="1">
      <alignment horizontal="right" vertical="center" wrapText="1" indent="1"/>
    </xf>
    <xf numFmtId="0" fontId="1" fillId="0" borderId="41" xfId="3" applyFont="1" applyBorder="1" applyAlignment="1">
      <alignment horizontal="right" vertical="center" wrapText="1" indent="1"/>
    </xf>
    <xf numFmtId="0" fontId="1" fillId="0" borderId="17" xfId="3" applyFont="1" applyFill="1" applyBorder="1" applyAlignment="1">
      <alignment horizontal="right" vertical="center" wrapText="1" indent="1"/>
    </xf>
    <xf numFmtId="0" fontId="1" fillId="0" borderId="6" xfId="3" applyFont="1" applyFill="1" applyBorder="1" applyAlignment="1">
      <alignment horizontal="right" vertical="center" wrapText="1" indent="1"/>
    </xf>
    <xf numFmtId="0" fontId="1" fillId="0" borderId="11" xfId="3" applyFont="1" applyBorder="1" applyAlignment="1">
      <alignment horizontal="right" vertical="center" wrapText="1" indent="1"/>
    </xf>
    <xf numFmtId="0" fontId="1" fillId="0" borderId="20" xfId="3" applyFont="1" applyFill="1" applyBorder="1" applyAlignment="1">
      <alignment horizontal="right" vertical="center" wrapText="1" indent="1"/>
    </xf>
    <xf numFmtId="0" fontId="1" fillId="0" borderId="42" xfId="3" applyFont="1" applyFill="1" applyBorder="1" applyAlignment="1">
      <alignment horizontal="right" vertical="center" wrapText="1" indent="1"/>
    </xf>
    <xf numFmtId="0" fontId="1" fillId="0" borderId="22" xfId="3" applyFont="1" applyFill="1" applyBorder="1" applyAlignment="1">
      <alignment horizontal="right" vertical="center" wrapText="1" indent="1"/>
    </xf>
    <xf numFmtId="0" fontId="1" fillId="0" borderId="45" xfId="3" applyFont="1" applyFill="1" applyBorder="1" applyAlignment="1">
      <alignment horizontal="right" vertical="center" wrapText="1" indent="1"/>
    </xf>
    <xf numFmtId="0" fontId="1" fillId="0" borderId="49" xfId="3" applyFont="1" applyBorder="1" applyAlignment="1">
      <alignment horizontal="right" vertical="center" wrapText="1" indent="1"/>
    </xf>
    <xf numFmtId="0" fontId="21" fillId="0" borderId="0" xfId="6" applyFont="1" applyAlignment="1">
      <alignment horizontal="center" vertical="top" wrapText="1"/>
    </xf>
    <xf numFmtId="0" fontId="1" fillId="0" borderId="41" xfId="6" applyFont="1" applyBorder="1" applyAlignment="1">
      <alignment horizontal="right" vertical="center" wrapText="1" indent="1"/>
    </xf>
    <xf numFmtId="0" fontId="1" fillId="0" borderId="11" xfId="6" applyFont="1" applyBorder="1" applyAlignment="1">
      <alignment horizontal="right" vertical="center" wrapText="1" indent="1"/>
    </xf>
    <xf numFmtId="0" fontId="1" fillId="0" borderId="50" xfId="6" applyFont="1" applyBorder="1" applyAlignment="1">
      <alignment horizontal="right" vertical="center" wrapText="1" indent="1"/>
    </xf>
    <xf numFmtId="0" fontId="1" fillId="0" borderId="12" xfId="6" applyFont="1" applyBorder="1" applyAlignment="1">
      <alignment horizontal="right" vertical="center" wrapText="1" indent="1"/>
    </xf>
    <xf numFmtId="0" fontId="1" fillId="0" borderId="40" xfId="6" applyFont="1" applyBorder="1" applyAlignment="1">
      <alignment horizontal="right" vertical="center" wrapText="1" indent="1"/>
    </xf>
    <xf numFmtId="0" fontId="1" fillId="0" borderId="51" xfId="6" applyFont="1" applyBorder="1" applyAlignment="1">
      <alignment horizontal="right" vertical="center" wrapText="1" indent="1"/>
    </xf>
    <xf numFmtId="0" fontId="1" fillId="0" borderId="6" xfId="6" applyFont="1" applyBorder="1" applyAlignment="1">
      <alignment horizontal="right" vertical="center" wrapText="1" indent="1"/>
    </xf>
    <xf numFmtId="0" fontId="1" fillId="0" borderId="48" xfId="6" applyFont="1" applyBorder="1" applyAlignment="1">
      <alignment horizontal="right" vertical="center" wrapText="1" indent="1"/>
    </xf>
    <xf numFmtId="0" fontId="1" fillId="0" borderId="42" xfId="6" applyFont="1" applyBorder="1" applyAlignment="1">
      <alignment horizontal="right" vertical="center" wrapText="1" indent="1"/>
    </xf>
    <xf numFmtId="0" fontId="1" fillId="0" borderId="52" xfId="6" applyFont="1" applyBorder="1" applyAlignment="1">
      <alignment horizontal="right" vertical="center" wrapText="1" indent="1"/>
    </xf>
    <xf numFmtId="0" fontId="4" fillId="0" borderId="14" xfId="6" applyFont="1" applyBorder="1" applyAlignment="1">
      <alignment horizontal="right" vertical="center" wrapText="1" indent="1"/>
    </xf>
    <xf numFmtId="0" fontId="4" fillId="0" borderId="28" xfId="6" applyFont="1" applyBorder="1" applyAlignment="1">
      <alignment horizontal="right" vertical="center" wrapText="1" indent="1"/>
    </xf>
    <xf numFmtId="0" fontId="4" fillId="0" borderId="12" xfId="6" applyFont="1" applyBorder="1" applyAlignment="1">
      <alignment horizontal="right" vertical="center" wrapText="1" indent="1"/>
    </xf>
    <xf numFmtId="0" fontId="1" fillId="0" borderId="45" xfId="6" applyFont="1" applyBorder="1" applyAlignment="1">
      <alignment horizontal="right" vertical="center" wrapText="1" indent="1"/>
    </xf>
    <xf numFmtId="0" fontId="1" fillId="0" borderId="47" xfId="6" applyFont="1" applyBorder="1" applyAlignment="1">
      <alignment horizontal="right" vertical="center" wrapText="1" indent="1"/>
    </xf>
    <xf numFmtId="0" fontId="1" fillId="0" borderId="49" xfId="6" applyFont="1" applyBorder="1" applyAlignment="1">
      <alignment horizontal="right" vertical="center" wrapText="1" indent="1"/>
    </xf>
    <xf numFmtId="0" fontId="1" fillId="0" borderId="0" xfId="6" applyFont="1" applyAlignment="1">
      <alignment horizontal="left" vertical="center"/>
    </xf>
    <xf numFmtId="0" fontId="19" fillId="0" borderId="0" xfId="7" applyFont="1" applyAlignment="1">
      <alignment horizontal="justify" vertical="center"/>
    </xf>
    <xf numFmtId="0" fontId="2" fillId="0" borderId="0" xfId="7" applyFont="1" applyAlignment="1">
      <alignment vertical="center"/>
    </xf>
    <xf numFmtId="0" fontId="1" fillId="0" borderId="2" xfId="6" applyFont="1" applyBorder="1" applyAlignment="1">
      <alignment horizontal="center" vertical="center" wrapText="1"/>
    </xf>
    <xf numFmtId="0" fontId="1" fillId="0" borderId="53" xfId="6" applyFont="1" applyBorder="1" applyAlignment="1">
      <alignment horizontal="center" vertical="center" wrapText="1"/>
    </xf>
    <xf numFmtId="0" fontId="1" fillId="0" borderId="30" xfId="6" applyFont="1" applyBorder="1" applyAlignment="1">
      <alignment horizontal="left" vertical="center" wrapText="1" indent="1"/>
    </xf>
    <xf numFmtId="0" fontId="1" fillId="0" borderId="54" xfId="6" applyFont="1" applyBorder="1" applyAlignment="1">
      <alignment horizontal="center" vertical="center" wrapText="1"/>
    </xf>
    <xf numFmtId="0" fontId="1" fillId="0" borderId="22" xfId="4" applyFont="1" applyBorder="1" applyAlignment="1">
      <alignment horizontal="center" vertical="center" wrapText="1"/>
    </xf>
    <xf numFmtId="0" fontId="1" fillId="0" borderId="45" xfId="4" applyFont="1" applyBorder="1" applyAlignment="1">
      <alignment horizontal="center" vertical="center" wrapText="1"/>
    </xf>
    <xf numFmtId="0" fontId="1" fillId="0" borderId="49" xfId="4" applyFont="1" applyBorder="1" applyAlignment="1">
      <alignment horizontal="center" vertical="center" wrapText="1"/>
    </xf>
    <xf numFmtId="0" fontId="4" fillId="0" borderId="24" xfId="6" applyFont="1" applyBorder="1" applyAlignment="1">
      <alignment horizontal="center" vertical="center" wrapText="1"/>
    </xf>
    <xf numFmtId="0" fontId="4" fillId="0" borderId="45" xfId="6" applyFont="1" applyBorder="1" applyAlignment="1">
      <alignment horizontal="center" vertical="center" wrapText="1"/>
    </xf>
    <xf numFmtId="0" fontId="4" fillId="0" borderId="47" xfId="6" applyFont="1" applyBorder="1" applyAlignment="1">
      <alignment horizontal="center" vertical="center" wrapText="1"/>
    </xf>
    <xf numFmtId="0" fontId="4" fillId="0" borderId="49" xfId="6" applyFont="1" applyBorder="1" applyAlignment="1">
      <alignment horizontal="center" vertical="center" wrapText="1"/>
    </xf>
    <xf numFmtId="0" fontId="4" fillId="0" borderId="55" xfId="6" applyFont="1" applyBorder="1" applyAlignment="1">
      <alignment horizontal="right" vertical="center" wrapText="1" indent="1"/>
    </xf>
    <xf numFmtId="0" fontId="4" fillId="0" borderId="56" xfId="6" applyFont="1" applyBorder="1" applyAlignment="1">
      <alignment horizontal="right" vertical="center" wrapText="1" indent="1"/>
    </xf>
    <xf numFmtId="0" fontId="4" fillId="0" borderId="57" xfId="6" applyFont="1" applyBorder="1" applyAlignment="1">
      <alignment horizontal="right" vertical="center" wrapText="1" indent="1"/>
    </xf>
    <xf numFmtId="0" fontId="1" fillId="0" borderId="14" xfId="6" applyFont="1" applyBorder="1" applyAlignment="1">
      <alignment horizontal="right" vertical="center" wrapText="1" indent="1"/>
    </xf>
    <xf numFmtId="0" fontId="4" fillId="0" borderId="8" xfId="2" applyFont="1" applyBorder="1" applyAlignment="1">
      <alignment horizontal="center" vertical="center"/>
    </xf>
    <xf numFmtId="0" fontId="4" fillId="0" borderId="30" xfId="6" applyFont="1" applyBorder="1" applyAlignment="1">
      <alignment vertical="center" wrapText="1"/>
    </xf>
    <xf numFmtId="0" fontId="4" fillId="0" borderId="14" xfId="2" applyFont="1" applyBorder="1" applyAlignment="1">
      <alignment horizontal="right" vertical="center" indent="1"/>
    </xf>
    <xf numFmtId="0" fontId="4" fillId="0" borderId="12" xfId="2" applyFont="1" applyBorder="1" applyAlignment="1">
      <alignment horizontal="right" vertical="center" indent="1"/>
    </xf>
    <xf numFmtId="0" fontId="4" fillId="0" borderId="41" xfId="6" applyFont="1" applyBorder="1" applyAlignment="1">
      <alignment horizontal="right" vertical="center" wrapText="1" indent="1"/>
    </xf>
    <xf numFmtId="0" fontId="1" fillId="0" borderId="58" xfId="7" applyFont="1" applyBorder="1" applyAlignment="1">
      <alignment horizontal="left" vertical="center" wrapText="1" indent="1"/>
    </xf>
    <xf numFmtId="0" fontId="1" fillId="0" borderId="39" xfId="7" applyFont="1" applyBorder="1" applyAlignment="1">
      <alignment horizontal="left" vertical="center" wrapText="1" indent="1"/>
    </xf>
    <xf numFmtId="0" fontId="5" fillId="0" borderId="23" xfId="6" applyFont="1" applyBorder="1" applyAlignment="1">
      <alignment horizontal="left" vertical="center" wrapText="1" indent="1"/>
    </xf>
    <xf numFmtId="0" fontId="1" fillId="0" borderId="0" xfId="6" applyFont="1" applyAlignment="1">
      <alignment horizontal="left" vertical="center" indent="1"/>
    </xf>
    <xf numFmtId="0" fontId="1" fillId="0" borderId="0" xfId="2" applyAlignment="1">
      <alignment horizontal="left" indent="1"/>
    </xf>
    <xf numFmtId="0" fontId="1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22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9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44" fillId="3" borderId="6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center" vertical="center" wrapText="1"/>
    </xf>
    <xf numFmtId="3" fontId="28" fillId="3" borderId="6" xfId="0" applyNumberFormat="1" applyFont="1" applyFill="1" applyBorder="1" applyAlignment="1">
      <alignment horizontal="right" vertical="center" wrapText="1"/>
    </xf>
    <xf numFmtId="3" fontId="28" fillId="3" borderId="11" xfId="0" applyNumberFormat="1" applyFont="1" applyFill="1" applyBorder="1" applyAlignment="1">
      <alignment horizontal="right" vertical="center" wrapText="1"/>
    </xf>
    <xf numFmtId="0" fontId="28" fillId="3" borderId="6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right" vertical="center" wrapText="1"/>
    </xf>
    <xf numFmtId="3" fontId="29" fillId="3" borderId="11" xfId="0" applyNumberFormat="1" applyFont="1" applyFill="1" applyBorder="1" applyAlignment="1">
      <alignment horizontal="righ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3" fontId="29" fillId="0" borderId="6" xfId="0" applyNumberFormat="1" applyFont="1" applyBorder="1" applyAlignment="1">
      <alignment horizontal="right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0" fontId="29" fillId="4" borderId="23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center" vertical="center" wrapText="1"/>
    </xf>
    <xf numFmtId="3" fontId="29" fillId="4" borderId="6" xfId="0" applyNumberFormat="1" applyFont="1" applyFill="1" applyBorder="1" applyAlignment="1">
      <alignment horizontal="right" vertical="center" wrapText="1"/>
    </xf>
    <xf numFmtId="3" fontId="29" fillId="4" borderId="11" xfId="0" applyNumberFormat="1" applyFont="1" applyFill="1" applyBorder="1" applyAlignment="1">
      <alignment horizontal="right" vertical="center" wrapText="1"/>
    </xf>
    <xf numFmtId="0" fontId="29" fillId="0" borderId="6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0" fontId="45" fillId="0" borderId="6" xfId="0" applyFont="1" applyBorder="1" applyAlignment="1">
      <alignment horizontal="left" vertical="center" wrapText="1"/>
    </xf>
    <xf numFmtId="0" fontId="31" fillId="0" borderId="11" xfId="0" applyFont="1" applyBorder="1" applyAlignment="1">
      <alignment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28" fillId="3" borderId="45" xfId="0" applyFont="1" applyFill="1" applyBorder="1" applyAlignment="1">
      <alignment horizontal="left" vertical="center" wrapText="1"/>
    </xf>
    <xf numFmtId="0" fontId="28" fillId="3" borderId="45" xfId="0" applyFont="1" applyFill="1" applyBorder="1" applyAlignment="1">
      <alignment horizontal="center" vertical="center" wrapText="1"/>
    </xf>
    <xf numFmtId="3" fontId="28" fillId="3" borderId="45" xfId="0" applyNumberFormat="1" applyFont="1" applyFill="1" applyBorder="1" applyAlignment="1">
      <alignment horizontal="right" vertical="center" wrapText="1"/>
    </xf>
    <xf numFmtId="3" fontId="28" fillId="3" borderId="49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justify" vertical="center" wrapText="1"/>
    </xf>
    <xf numFmtId="0" fontId="29" fillId="0" borderId="46" xfId="0" applyFont="1" applyBorder="1" applyAlignment="1">
      <alignment horizontal="justify" vertical="center" wrapText="1"/>
    </xf>
    <xf numFmtId="0" fontId="29" fillId="0" borderId="30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0" fillId="0" borderId="59" xfId="0" applyBorder="1" applyAlignment="1">
      <alignment vertical="top" wrapText="1"/>
    </xf>
    <xf numFmtId="0" fontId="29" fillId="0" borderId="4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right" vertical="center" wrapText="1"/>
    </xf>
    <xf numFmtId="0" fontId="29" fillId="3" borderId="11" xfId="0" applyFont="1" applyFill="1" applyBorder="1" applyAlignment="1">
      <alignment horizontal="right" vertical="center" wrapText="1"/>
    </xf>
    <xf numFmtId="0" fontId="29" fillId="4" borderId="6" xfId="0" applyFont="1" applyFill="1" applyBorder="1" applyAlignment="1">
      <alignment horizontal="right" vertical="center" wrapText="1"/>
    </xf>
    <xf numFmtId="0" fontId="29" fillId="4" borderId="11" xfId="0" applyFont="1" applyFill="1" applyBorder="1" applyAlignment="1">
      <alignment horizontal="right" vertical="center" wrapText="1"/>
    </xf>
    <xf numFmtId="0" fontId="45" fillId="3" borderId="6" xfId="0" applyFont="1" applyFill="1" applyBorder="1" applyAlignment="1">
      <alignment horizontal="left" vertical="center" wrapText="1"/>
    </xf>
    <xf numFmtId="0" fontId="45" fillId="4" borderId="6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right" vertical="center" wrapText="1"/>
    </xf>
    <xf numFmtId="0" fontId="28" fillId="3" borderId="11" xfId="0" applyFont="1" applyFill="1" applyBorder="1" applyAlignment="1">
      <alignment horizontal="righ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center" vertical="center" wrapText="1"/>
    </xf>
    <xf numFmtId="3" fontId="29" fillId="0" borderId="45" xfId="0" applyNumberFormat="1" applyFont="1" applyBorder="1" applyAlignment="1">
      <alignment horizontal="right" vertical="center" wrapText="1"/>
    </xf>
    <xf numFmtId="0" fontId="29" fillId="0" borderId="45" xfId="0" applyFont="1" applyBorder="1" applyAlignment="1">
      <alignment horizontal="right" vertical="center" wrapText="1"/>
    </xf>
    <xf numFmtId="0" fontId="29" fillId="0" borderId="49" xfId="0" applyFont="1" applyBorder="1" applyAlignment="1">
      <alignment horizontal="right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1" fillId="3" borderId="11" xfId="0" applyFont="1" applyFill="1" applyBorder="1" applyAlignment="1">
      <alignment vertical="center" wrapText="1"/>
    </xf>
    <xf numFmtId="0" fontId="29" fillId="0" borderId="43" xfId="0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justify" vertical="center"/>
    </xf>
    <xf numFmtId="0" fontId="38" fillId="5" borderId="60" xfId="0" applyFont="1" applyFill="1" applyBorder="1" applyAlignment="1">
      <alignment horizontal="right" vertical="center" wrapText="1" indent="2"/>
    </xf>
    <xf numFmtId="0" fontId="38" fillId="0" borderId="0" xfId="0" applyFont="1" applyAlignment="1">
      <alignment horizontal="right" vertical="center" wrapText="1" indent="2"/>
    </xf>
    <xf numFmtId="0" fontId="2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8" fillId="5" borderId="61" xfId="0" applyFont="1" applyFill="1" applyBorder="1" applyAlignment="1">
      <alignment horizontal="right" vertical="center" wrapText="1"/>
    </xf>
    <xf numFmtId="0" fontId="38" fillId="5" borderId="62" xfId="0" applyFont="1" applyFill="1" applyBorder="1" applyAlignment="1">
      <alignment horizontal="right" vertical="center" wrapText="1"/>
    </xf>
    <xf numFmtId="0" fontId="39" fillId="0" borderId="63" xfId="0" applyFont="1" applyBorder="1" applyAlignment="1">
      <alignment horizontal="right" vertical="center" wrapText="1"/>
    </xf>
    <xf numFmtId="0" fontId="39" fillId="0" borderId="63" xfId="0" applyFont="1" applyBorder="1" applyAlignment="1">
      <alignment horizontal="right" vertical="center" wrapText="1" indent="2"/>
    </xf>
    <xf numFmtId="0" fontId="38" fillId="0" borderId="63" xfId="0" applyFont="1" applyBorder="1" applyAlignment="1">
      <alignment horizontal="right" vertical="center" wrapText="1" indent="2"/>
    </xf>
    <xf numFmtId="0" fontId="38" fillId="0" borderId="63" xfId="0" applyFont="1" applyBorder="1" applyAlignment="1">
      <alignment horizontal="right" vertical="center" wrapText="1"/>
    </xf>
    <xf numFmtId="3" fontId="38" fillId="0" borderId="63" xfId="0" applyNumberFormat="1" applyFont="1" applyBorder="1" applyAlignment="1">
      <alignment horizontal="right" vertical="center" wrapText="1" indent="2"/>
    </xf>
    <xf numFmtId="0" fontId="38" fillId="0" borderId="62" xfId="0" applyFont="1" applyBorder="1" applyAlignment="1">
      <alignment horizontal="right" vertical="center" wrapText="1" indent="2"/>
    </xf>
    <xf numFmtId="0" fontId="38" fillId="0" borderId="62" xfId="0" applyFont="1" applyBorder="1" applyAlignment="1">
      <alignment horizontal="right" vertical="center" wrapText="1"/>
    </xf>
    <xf numFmtId="3" fontId="38" fillId="0" borderId="62" xfId="0" applyNumberFormat="1" applyFont="1" applyBorder="1" applyAlignment="1">
      <alignment horizontal="right" vertical="center" wrapText="1" indent="2"/>
    </xf>
    <xf numFmtId="0" fontId="39" fillId="0" borderId="64" xfId="0" applyFont="1" applyBorder="1" applyAlignment="1">
      <alignment horizontal="right" vertical="center" wrapText="1"/>
    </xf>
    <xf numFmtId="3" fontId="38" fillId="0" borderId="63" xfId="0" applyNumberFormat="1" applyFont="1" applyBorder="1" applyAlignment="1">
      <alignment horizontal="right" vertical="center" wrapText="1"/>
    </xf>
    <xf numFmtId="3" fontId="39" fillId="0" borderId="65" xfId="0" applyNumberFormat="1" applyFont="1" applyBorder="1" applyAlignment="1">
      <alignment horizontal="right" vertical="center" wrapText="1"/>
    </xf>
    <xf numFmtId="0" fontId="39" fillId="0" borderId="65" xfId="0" applyFont="1" applyBorder="1" applyAlignment="1">
      <alignment horizontal="right" vertical="center" wrapText="1"/>
    </xf>
    <xf numFmtId="3" fontId="39" fillId="0" borderId="64" xfId="0" applyNumberFormat="1" applyFont="1" applyBorder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0" fontId="38" fillId="0" borderId="66" xfId="0" applyFont="1" applyBorder="1" applyAlignment="1">
      <alignment horizontal="right" vertical="center" wrapText="1"/>
    </xf>
    <xf numFmtId="0" fontId="38" fillId="5" borderId="67" xfId="0" applyFont="1" applyFill="1" applyBorder="1" applyAlignment="1">
      <alignment horizontal="right" vertical="center" wrapText="1" indent="2"/>
    </xf>
    <xf numFmtId="0" fontId="38" fillId="5" borderId="66" xfId="0" applyFont="1" applyFill="1" applyBorder="1" applyAlignment="1">
      <alignment horizontal="right" vertical="center" wrapText="1"/>
    </xf>
    <xf numFmtId="0" fontId="38" fillId="0" borderId="0" xfId="0" applyFont="1" applyAlignment="1">
      <alignment horizontal="left" vertical="center" wrapText="1"/>
    </xf>
    <xf numFmtId="0" fontId="38" fillId="5" borderId="66" xfId="0" applyFont="1" applyFill="1" applyBorder="1" applyAlignment="1">
      <alignment horizontal="right" vertical="center" wrapText="1" indent="2"/>
    </xf>
    <xf numFmtId="0" fontId="38" fillId="5" borderId="67" xfId="0" applyFont="1" applyFill="1" applyBorder="1" applyAlignment="1">
      <alignment horizontal="justify" vertical="center" wrapText="1"/>
    </xf>
    <xf numFmtId="0" fontId="38" fillId="5" borderId="66" xfId="0" applyFont="1" applyFill="1" applyBorder="1" applyAlignment="1">
      <alignment horizontal="justify" vertical="center" wrapText="1"/>
    </xf>
    <xf numFmtId="0" fontId="38" fillId="0" borderId="0" xfId="0" applyFont="1" applyAlignment="1">
      <alignment horizontal="right" vertical="center" wrapText="1"/>
    </xf>
    <xf numFmtId="3" fontId="39" fillId="0" borderId="68" xfId="0" applyNumberFormat="1" applyFont="1" applyBorder="1" applyAlignment="1">
      <alignment horizontal="right" vertical="center" wrapText="1"/>
    </xf>
    <xf numFmtId="0" fontId="39" fillId="0" borderId="68" xfId="0" applyFont="1" applyBorder="1" applyAlignment="1">
      <alignment horizontal="right" vertical="center" wrapText="1"/>
    </xf>
    <xf numFmtId="0" fontId="39" fillId="5" borderId="67" xfId="0" applyFont="1" applyFill="1" applyBorder="1" applyAlignment="1">
      <alignment horizontal="right" vertical="center" wrapText="1"/>
    </xf>
    <xf numFmtId="0" fontId="39" fillId="5" borderId="66" xfId="0" applyFont="1" applyFill="1" applyBorder="1" applyAlignment="1">
      <alignment horizontal="right" vertical="center" wrapText="1"/>
    </xf>
    <xf numFmtId="0" fontId="39" fillId="5" borderId="66" xfId="0" applyFont="1" applyFill="1" applyBorder="1" applyAlignment="1">
      <alignment horizontal="left" vertical="center" wrapText="1"/>
    </xf>
    <xf numFmtId="3" fontId="38" fillId="0" borderId="66" xfId="0" applyNumberFormat="1" applyFont="1" applyBorder="1" applyAlignment="1">
      <alignment horizontal="left" vertical="center" wrapText="1"/>
    </xf>
    <xf numFmtId="3" fontId="38" fillId="0" borderId="66" xfId="0" applyNumberFormat="1" applyFont="1" applyBorder="1" applyAlignment="1">
      <alignment horizontal="right" vertical="center" wrapText="1"/>
    </xf>
    <xf numFmtId="3" fontId="38" fillId="0" borderId="69" xfId="0" applyNumberFormat="1" applyFont="1" applyBorder="1" applyAlignment="1">
      <alignment horizontal="left" vertical="center" wrapText="1"/>
    </xf>
    <xf numFmtId="3" fontId="38" fillId="0" borderId="69" xfId="0" applyNumberFormat="1" applyFont="1" applyBorder="1" applyAlignment="1">
      <alignment horizontal="right" vertical="center" wrapText="1"/>
    </xf>
    <xf numFmtId="0" fontId="40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9" fillId="0" borderId="65" xfId="0" applyFont="1" applyBorder="1" applyAlignment="1">
      <alignment horizontal="right" vertical="center" wrapText="1" indent="2"/>
    </xf>
    <xf numFmtId="0" fontId="39" fillId="0" borderId="62" xfId="0" applyFont="1" applyBorder="1" applyAlignment="1">
      <alignment horizontal="right" vertical="center" wrapText="1" indent="2"/>
    </xf>
    <xf numFmtId="0" fontId="39" fillId="0" borderId="62" xfId="0" applyFont="1" applyBorder="1" applyAlignment="1">
      <alignment horizontal="right" vertical="center" wrapText="1"/>
    </xf>
    <xf numFmtId="3" fontId="38" fillId="0" borderId="0" xfId="0" applyNumberFormat="1" applyFont="1" applyAlignment="1">
      <alignment horizontal="center" vertical="center" wrapText="1"/>
    </xf>
    <xf numFmtId="0" fontId="38" fillId="5" borderId="67" xfId="0" applyFont="1" applyFill="1" applyBorder="1" applyAlignment="1">
      <alignment vertical="center" wrapText="1"/>
    </xf>
    <xf numFmtId="0" fontId="38" fillId="5" borderId="66" xfId="0" applyFont="1" applyFill="1" applyBorder="1" applyAlignment="1">
      <alignment vertical="center" wrapText="1"/>
    </xf>
    <xf numFmtId="0" fontId="38" fillId="5" borderId="66" xfId="0" applyFont="1" applyFill="1" applyBorder="1" applyAlignment="1">
      <alignment horizontal="center" vertical="center" wrapText="1"/>
    </xf>
    <xf numFmtId="3" fontId="39" fillId="0" borderId="68" xfId="0" applyNumberFormat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right" vertical="center" wrapText="1" indent="2"/>
    </xf>
    <xf numFmtId="0" fontId="42" fillId="0" borderId="68" xfId="0" applyFont="1" applyBorder="1" applyAlignment="1">
      <alignment horizontal="right" vertical="center" wrapText="1" indent="2"/>
    </xf>
    <xf numFmtId="3" fontId="42" fillId="0" borderId="68" xfId="0" applyNumberFormat="1" applyFont="1" applyBorder="1" applyAlignment="1">
      <alignment horizontal="right" vertical="center" wrapText="1" indent="2"/>
    </xf>
    <xf numFmtId="0" fontId="38" fillId="0" borderId="7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right" vertical="center" wrapText="1"/>
    </xf>
    <xf numFmtId="3" fontId="38" fillId="0" borderId="0" xfId="0" applyNumberFormat="1" applyFont="1" applyBorder="1" applyAlignment="1">
      <alignment horizontal="right" vertical="center" wrapText="1"/>
    </xf>
    <xf numFmtId="0" fontId="4" fillId="0" borderId="0" xfId="2" applyFont="1" applyFill="1" applyAlignment="1">
      <alignment horizontal="right"/>
    </xf>
    <xf numFmtId="0" fontId="1" fillId="2" borderId="37" xfId="4" applyFont="1" applyFill="1" applyBorder="1" applyAlignment="1">
      <alignment vertical="center" wrapText="1"/>
    </xf>
    <xf numFmtId="0" fontId="1" fillId="2" borderId="40" xfId="4" applyFont="1" applyFill="1" applyBorder="1" applyAlignment="1">
      <alignment vertical="center" wrapText="1"/>
    </xf>
    <xf numFmtId="0" fontId="1" fillId="2" borderId="41" xfId="4" applyFont="1" applyFill="1" applyBorder="1" applyAlignment="1">
      <alignment vertical="center" wrapText="1"/>
    </xf>
    <xf numFmtId="0" fontId="1" fillId="0" borderId="17" xfId="4" applyFont="1" applyBorder="1" applyAlignment="1">
      <alignment vertical="center" wrapText="1"/>
    </xf>
    <xf numFmtId="0" fontId="1" fillId="0" borderId="6" xfId="4" applyFont="1" applyBorder="1" applyAlignment="1">
      <alignment vertical="center" wrapText="1"/>
    </xf>
    <xf numFmtId="0" fontId="1" fillId="0" borderId="23" xfId="4" applyFont="1" applyBorder="1" applyAlignment="1">
      <alignment vertical="center" wrapText="1"/>
    </xf>
    <xf numFmtId="0" fontId="1" fillId="2" borderId="23" xfId="4" applyFont="1" applyFill="1" applyBorder="1" applyAlignment="1">
      <alignment vertical="center" wrapText="1"/>
    </xf>
    <xf numFmtId="0" fontId="1" fillId="2" borderId="17" xfId="4" applyFont="1" applyFill="1" applyBorder="1" applyAlignment="1">
      <alignment vertical="center" wrapText="1"/>
    </xf>
    <xf numFmtId="0" fontId="1" fillId="0" borderId="20" xfId="4" applyFont="1" applyBorder="1" applyAlignment="1">
      <alignment vertical="center" wrapText="1"/>
    </xf>
    <xf numFmtId="0" fontId="1" fillId="0" borderId="42" xfId="4" applyFont="1" applyBorder="1" applyAlignment="1">
      <alignment vertical="center" wrapText="1"/>
    </xf>
    <xf numFmtId="0" fontId="4" fillId="0" borderId="13" xfId="4" applyFont="1" applyBorder="1" applyAlignment="1">
      <alignment vertical="center" wrapText="1"/>
    </xf>
    <xf numFmtId="0" fontId="4" fillId="2" borderId="14" xfId="4" applyFont="1" applyFill="1" applyBorder="1" applyAlignment="1">
      <alignment vertical="center" wrapText="1"/>
    </xf>
    <xf numFmtId="0" fontId="4" fillId="2" borderId="12" xfId="4" applyFont="1" applyFill="1" applyBorder="1" applyAlignment="1">
      <alignment vertical="center" wrapText="1"/>
    </xf>
    <xf numFmtId="0" fontId="1" fillId="0" borderId="0" xfId="6" applyFont="1" applyBorder="1" applyAlignment="1">
      <alignment horizontal="right" vertical="center" wrapText="1"/>
    </xf>
    <xf numFmtId="0" fontId="1" fillId="0" borderId="0" xfId="6" applyFont="1" applyBorder="1" applyAlignment="1">
      <alignment horizontal="right" wrapText="1"/>
    </xf>
    <xf numFmtId="0" fontId="1" fillId="0" borderId="11" xfId="6" applyFont="1" applyFill="1" applyBorder="1" applyAlignment="1">
      <alignment horizontal="right" vertical="center" wrapText="1" inden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8" fillId="0" borderId="70" xfId="0" applyFont="1" applyBorder="1" applyAlignment="1">
      <alignment horizontal="left" vertical="center" wrapText="1"/>
    </xf>
    <xf numFmtId="0" fontId="38" fillId="0" borderId="66" xfId="0" applyFont="1" applyBorder="1" applyAlignment="1">
      <alignment horizontal="left" vertical="center" wrapText="1"/>
    </xf>
    <xf numFmtId="0" fontId="38" fillId="0" borderId="68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8" fillId="5" borderId="60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8" fillId="0" borderId="63" xfId="0" applyFont="1" applyBorder="1" applyAlignment="1">
      <alignment horizontal="left" vertical="center" wrapText="1"/>
    </xf>
    <xf numFmtId="0" fontId="39" fillId="0" borderId="73" xfId="0" applyFont="1" applyBorder="1" applyAlignment="1">
      <alignment horizontal="left" vertical="center" wrapText="1"/>
    </xf>
    <xf numFmtId="0" fontId="39" fillId="0" borderId="66" xfId="0" applyFont="1" applyBorder="1" applyAlignment="1">
      <alignment horizontal="left" vertical="center" wrapText="1"/>
    </xf>
    <xf numFmtId="0" fontId="39" fillId="0" borderId="62" xfId="0" applyFont="1" applyBorder="1" applyAlignment="1">
      <alignment horizontal="left" vertical="center" wrapText="1"/>
    </xf>
    <xf numFmtId="0" fontId="38" fillId="5" borderId="72" xfId="0" applyFont="1" applyFill="1" applyBorder="1" applyAlignment="1">
      <alignment horizontal="center" vertical="center" wrapText="1"/>
    </xf>
    <xf numFmtId="0" fontId="38" fillId="5" borderId="67" xfId="0" applyFont="1" applyFill="1" applyBorder="1" applyAlignment="1">
      <alignment horizontal="center" vertical="center" wrapText="1"/>
    </xf>
    <xf numFmtId="0" fontId="38" fillId="5" borderId="61" xfId="0" applyFont="1" applyFill="1" applyBorder="1" applyAlignment="1">
      <alignment horizontal="center" vertical="center" wrapText="1"/>
    </xf>
    <xf numFmtId="0" fontId="38" fillId="5" borderId="73" xfId="0" applyFont="1" applyFill="1" applyBorder="1" applyAlignment="1">
      <alignment horizontal="center" vertical="center" wrapText="1"/>
    </xf>
    <xf numFmtId="0" fontId="38" fillId="5" borderId="66" xfId="0" applyFont="1" applyFill="1" applyBorder="1" applyAlignment="1">
      <alignment horizontal="center" vertical="center" wrapText="1"/>
    </xf>
    <xf numFmtId="0" fontId="38" fillId="5" borderId="62" xfId="0" applyFont="1" applyFill="1" applyBorder="1" applyAlignment="1">
      <alignment horizontal="center" vertical="center" wrapText="1"/>
    </xf>
    <xf numFmtId="0" fontId="39" fillId="0" borderId="74" xfId="0" applyFont="1" applyBorder="1" applyAlignment="1">
      <alignment horizontal="left" vertical="center" wrapText="1"/>
    </xf>
    <xf numFmtId="0" fontId="39" fillId="0" borderId="70" xfId="0" applyFont="1" applyBorder="1" applyAlignment="1">
      <alignment horizontal="left" vertical="center" wrapText="1"/>
    </xf>
    <xf numFmtId="0" fontId="39" fillId="0" borderId="65" xfId="0" applyFont="1" applyBorder="1" applyAlignment="1">
      <alignment horizontal="left" vertical="center" wrapText="1"/>
    </xf>
    <xf numFmtId="0" fontId="38" fillId="0" borderId="73" xfId="0" applyFont="1" applyBorder="1" applyAlignment="1">
      <alignment horizontal="left" vertical="center" wrapText="1"/>
    </xf>
    <xf numFmtId="0" fontId="38" fillId="0" borderId="62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63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8" fillId="5" borderId="26" xfId="0" applyFont="1" applyFill="1" applyBorder="1" applyAlignment="1">
      <alignment horizontal="left" vertical="center" wrapText="1"/>
    </xf>
    <xf numFmtId="3" fontId="38" fillId="0" borderId="0" xfId="0" applyNumberFormat="1" applyFont="1" applyAlignment="1">
      <alignment horizontal="center" vertical="center" wrapText="1"/>
    </xf>
    <xf numFmtId="3" fontId="39" fillId="0" borderId="26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5" borderId="26" xfId="0" applyFont="1" applyFill="1" applyBorder="1" applyAlignment="1">
      <alignment horizontal="center" vertical="center" wrapText="1"/>
    </xf>
    <xf numFmtId="3" fontId="38" fillId="0" borderId="70" xfId="0" applyNumberFormat="1" applyFont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8" fillId="5" borderId="60" xfId="0" applyFont="1" applyFill="1" applyBorder="1" applyAlignment="1">
      <alignment horizontal="center" vertical="center" wrapText="1"/>
    </xf>
    <xf numFmtId="0" fontId="39" fillId="5" borderId="67" xfId="0" applyFont="1" applyFill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3" fontId="39" fillId="0" borderId="68" xfId="0" applyNumberFormat="1" applyFont="1" applyBorder="1" applyAlignment="1">
      <alignment horizontal="center" vertical="center" wrapText="1"/>
    </xf>
    <xf numFmtId="3" fontId="38" fillId="0" borderId="66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8" fillId="5" borderId="71" xfId="0" applyFont="1" applyFill="1" applyBorder="1" applyAlignment="1">
      <alignment horizontal="right" vertical="center" wrapText="1"/>
    </xf>
    <xf numFmtId="0" fontId="38" fillId="5" borderId="10" xfId="0" applyFont="1" applyFill="1" applyBorder="1" applyAlignment="1">
      <alignment horizontal="right" vertical="center" wrapText="1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20" fillId="0" borderId="0" xfId="2" applyFont="1" applyAlignment="1">
      <alignment horizontal="left"/>
    </xf>
    <xf numFmtId="0" fontId="1" fillId="0" borderId="1" xfId="4" applyFont="1" applyBorder="1" applyAlignment="1">
      <alignment horizontal="center" vertical="center" wrapText="1"/>
    </xf>
    <xf numFmtId="0" fontId="1" fillId="0" borderId="25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75" xfId="4" applyFont="1" applyBorder="1" applyAlignment="1">
      <alignment horizontal="center" vertical="center" wrapText="1"/>
    </xf>
    <xf numFmtId="0" fontId="1" fillId="0" borderId="70" xfId="4" applyFont="1" applyBorder="1" applyAlignment="1">
      <alignment horizontal="center" vertical="center" wrapText="1"/>
    </xf>
    <xf numFmtId="0" fontId="1" fillId="0" borderId="76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 wrapText="1"/>
    </xf>
    <xf numFmtId="0" fontId="1" fillId="0" borderId="65" xfId="4" applyFont="1" applyBorder="1" applyAlignment="1">
      <alignment horizontal="center" vertical="center"/>
    </xf>
    <xf numFmtId="0" fontId="1" fillId="0" borderId="27" xfId="5" applyFont="1" applyBorder="1" applyAlignment="1" applyProtection="1">
      <alignment horizontal="center" vertical="center" wrapText="1"/>
      <protection locked="0"/>
    </xf>
    <xf numFmtId="0" fontId="1" fillId="0" borderId="13" xfId="5" applyFont="1" applyBorder="1" applyAlignment="1" applyProtection="1">
      <alignment horizontal="center" vertical="center" wrapText="1"/>
      <protection locked="0"/>
    </xf>
    <xf numFmtId="0" fontId="1" fillId="0" borderId="7" xfId="5" applyFont="1" applyBorder="1" applyAlignment="1" applyProtection="1">
      <alignment horizontal="left" vertical="center" indent="1"/>
      <protection locked="0"/>
    </xf>
    <xf numFmtId="0" fontId="1" fillId="0" borderId="46" xfId="5" applyFont="1" applyBorder="1" applyAlignment="1">
      <alignment horizontal="left" vertical="center" indent="1"/>
    </xf>
    <xf numFmtId="0" fontId="1" fillId="0" borderId="30" xfId="5" applyFont="1" applyBorder="1" applyAlignment="1">
      <alignment horizontal="left" vertical="center" indent="1"/>
    </xf>
    <xf numFmtId="0" fontId="1" fillId="0" borderId="26" xfId="3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17" xfId="3" applyFont="1" applyBorder="1" applyAlignment="1">
      <alignment horizontal="left" vertical="center" indent="1"/>
    </xf>
    <xf numFmtId="0" fontId="1" fillId="0" borderId="42" xfId="3" applyFont="1" applyBorder="1" applyAlignment="1">
      <alignment horizontal="center" vertical="center"/>
    </xf>
    <xf numFmtId="0" fontId="1" fillId="0" borderId="59" xfId="3" applyFont="1" applyBorder="1" applyAlignment="1">
      <alignment horizontal="center" vertical="center"/>
    </xf>
    <xf numFmtId="0" fontId="1" fillId="0" borderId="40" xfId="3" applyFont="1" applyBorder="1" applyAlignment="1">
      <alignment horizontal="center" vertical="center"/>
    </xf>
    <xf numFmtId="0" fontId="1" fillId="0" borderId="48" xfId="3" applyFont="1" applyBorder="1" applyAlignment="1">
      <alignment horizontal="left" vertical="center" wrapText="1" indent="1"/>
    </xf>
    <xf numFmtId="0" fontId="1" fillId="0" borderId="17" xfId="3" applyFont="1" applyBorder="1" applyAlignment="1">
      <alignment horizontal="left" vertical="center" wrapText="1" indent="1"/>
    </xf>
    <xf numFmtId="0" fontId="13" fillId="0" borderId="0" xfId="6" applyFont="1" applyAlignment="1">
      <alignment horizontal="left" vertical="center" wrapText="1"/>
    </xf>
    <xf numFmtId="0" fontId="4" fillId="0" borderId="26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1" fillId="0" borderId="17" xfId="6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 indent="1"/>
    </xf>
    <xf numFmtId="0" fontId="1" fillId="0" borderId="0" xfId="7" applyFont="1" applyBorder="1" applyAlignment="1">
      <alignment horizontal="left" vertical="center" wrapText="1"/>
    </xf>
    <xf numFmtId="0" fontId="1" fillId="0" borderId="5" xfId="6" applyFont="1" applyBorder="1" applyAlignment="1">
      <alignment horizontal="justify" vertical="center" wrapText="1"/>
    </xf>
    <xf numFmtId="0" fontId="1" fillId="0" borderId="24" xfId="6" applyFont="1" applyBorder="1" applyAlignment="1">
      <alignment horizontal="justify" vertical="center" wrapText="1"/>
    </xf>
    <xf numFmtId="0" fontId="1" fillId="0" borderId="57" xfId="6" applyFont="1" applyBorder="1" applyAlignment="1">
      <alignment horizontal="center" vertical="center" wrapText="1"/>
    </xf>
    <xf numFmtId="0" fontId="1" fillId="0" borderId="49" xfId="6" applyFont="1" applyBorder="1" applyAlignment="1">
      <alignment horizontal="center" vertical="center" wrapText="1"/>
    </xf>
    <xf numFmtId="0" fontId="1" fillId="0" borderId="0" xfId="7" applyFont="1" applyAlignment="1">
      <alignment horizontal="left" vertical="center" wrapText="1"/>
    </xf>
  </cellXfs>
  <cellStyles count="9">
    <cellStyle name="Normální" xfId="0" builtinId="0"/>
    <cellStyle name="normální 2" xfId="1"/>
    <cellStyle name="Normální 3" xfId="2"/>
    <cellStyle name="normální_tabulky do VZ05 úprava 23.2.06" xfId="3"/>
    <cellStyle name="normální_tabulky do VZ05-prac.verze" xfId="4"/>
    <cellStyle name="normální_tabulky do VZO7-VVŠ-návrh-zaslaný kvestorům14.11.07" xfId="5"/>
    <cellStyle name="normální_tabulky k VZ03" xfId="6"/>
    <cellStyle name="normální_tabulky VZ 04-upr-kon.verze" xfId="7"/>
    <cellStyle name="normální_tabulkyZUČ03-VŠ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>
      <selection activeCell="J34" sqref="J34"/>
    </sheetView>
  </sheetViews>
  <sheetFormatPr defaultRowHeight="12.5"/>
  <cols>
    <col min="2" max="2" width="40.26953125" customWidth="1"/>
  </cols>
  <sheetData>
    <row r="1" spans="1:7" ht="18.5">
      <c r="A1" s="394" t="s">
        <v>166</v>
      </c>
      <c r="B1" s="394"/>
      <c r="C1" s="394"/>
      <c r="D1" s="394"/>
      <c r="E1" s="394"/>
      <c r="F1" s="394"/>
      <c r="G1" s="394"/>
    </row>
    <row r="2" spans="1:7" ht="13.5">
      <c r="A2" s="395" t="s">
        <v>167</v>
      </c>
      <c r="B2" s="395"/>
      <c r="C2" s="395"/>
      <c r="D2" s="395"/>
      <c r="E2" s="395"/>
      <c r="F2" s="395"/>
      <c r="G2" s="395"/>
    </row>
    <row r="3" spans="1:7" ht="13.5">
      <c r="A3" s="396" t="s">
        <v>168</v>
      </c>
      <c r="B3" s="396"/>
      <c r="C3" s="396"/>
      <c r="D3" s="396"/>
      <c r="E3" s="396"/>
      <c r="F3" s="396"/>
      <c r="G3" s="396"/>
    </row>
    <row r="4" spans="1:7">
      <c r="A4" s="397" t="s">
        <v>169</v>
      </c>
      <c r="B4" s="397"/>
      <c r="C4" s="397"/>
      <c r="D4" s="397"/>
      <c r="E4" s="397"/>
      <c r="F4" s="397"/>
      <c r="G4" s="397"/>
    </row>
    <row r="5" spans="1:7">
      <c r="A5" s="251"/>
    </row>
    <row r="6" spans="1:7">
      <c r="E6" s="392" t="s">
        <v>170</v>
      </c>
      <c r="F6" s="392"/>
      <c r="G6" s="392"/>
    </row>
    <row r="7" spans="1:7">
      <c r="E7" s="393" t="s">
        <v>171</v>
      </c>
      <c r="F7" s="393"/>
      <c r="G7" s="393"/>
    </row>
    <row r="8" spans="1:7">
      <c r="E8" s="393" t="s">
        <v>172</v>
      </c>
      <c r="F8" s="393"/>
      <c r="G8" s="393"/>
    </row>
    <row r="9" spans="1:7">
      <c r="A9" s="392" t="s">
        <v>173</v>
      </c>
      <c r="B9" s="392"/>
      <c r="C9" s="392"/>
      <c r="E9" s="393" t="s">
        <v>174</v>
      </c>
      <c r="F9" s="393"/>
      <c r="G9" s="393"/>
    </row>
    <row r="10" spans="1:7">
      <c r="A10" s="393" t="s">
        <v>175</v>
      </c>
      <c r="B10" s="393"/>
      <c r="C10" s="393"/>
      <c r="E10" s="393" t="s">
        <v>176</v>
      </c>
      <c r="F10" s="393"/>
      <c r="G10" s="393"/>
    </row>
    <row r="11" spans="1:7" ht="4.1500000000000004" customHeight="1" thickBot="1">
      <c r="A11" s="252"/>
    </row>
    <row r="12" spans="1:7" ht="18">
      <c r="A12" s="284" t="s">
        <v>177</v>
      </c>
      <c r="B12" s="287" t="s">
        <v>179</v>
      </c>
      <c r="C12" s="291" t="s">
        <v>181</v>
      </c>
      <c r="D12" s="398" t="s">
        <v>183</v>
      </c>
      <c r="E12" s="398"/>
      <c r="F12" s="398"/>
      <c r="G12" s="293" t="s">
        <v>184</v>
      </c>
    </row>
    <row r="13" spans="1:7">
      <c r="A13" s="285"/>
      <c r="B13" s="288"/>
      <c r="C13" s="288"/>
      <c r="D13" s="399"/>
      <c r="E13" s="399"/>
      <c r="F13" s="399"/>
      <c r="G13" s="312" t="s">
        <v>185</v>
      </c>
    </row>
    <row r="14" spans="1:7">
      <c r="A14" s="285"/>
      <c r="B14" s="289"/>
      <c r="C14" s="289"/>
      <c r="D14" s="310" t="s">
        <v>186</v>
      </c>
      <c r="E14" s="310" t="s">
        <v>187</v>
      </c>
      <c r="F14" s="310" t="s">
        <v>188</v>
      </c>
      <c r="G14" s="311" t="s">
        <v>188</v>
      </c>
    </row>
    <row r="15" spans="1:7">
      <c r="A15" s="286" t="s">
        <v>178</v>
      </c>
      <c r="B15" s="290" t="s">
        <v>180</v>
      </c>
      <c r="C15" s="290" t="s">
        <v>182</v>
      </c>
      <c r="D15" s="290">
        <v>1</v>
      </c>
      <c r="E15" s="290">
        <v>2</v>
      </c>
      <c r="F15" s="290">
        <v>3</v>
      </c>
      <c r="G15" s="295">
        <v>4</v>
      </c>
    </row>
    <row r="16" spans="1:7">
      <c r="A16" s="261"/>
      <c r="B16" s="256" t="s">
        <v>189</v>
      </c>
      <c r="C16" s="257">
        <v>1</v>
      </c>
      <c r="D16" s="258">
        <v>307356</v>
      </c>
      <c r="E16" s="258">
        <v>-37808</v>
      </c>
      <c r="F16" s="258">
        <v>269548</v>
      </c>
      <c r="G16" s="259">
        <v>177962</v>
      </c>
    </row>
    <row r="17" spans="1:7">
      <c r="A17" s="255" t="s">
        <v>190</v>
      </c>
      <c r="B17" s="260" t="s">
        <v>191</v>
      </c>
      <c r="C17" s="257">
        <v>2</v>
      </c>
      <c r="D17" s="258">
        <v>24936</v>
      </c>
      <c r="E17" s="258">
        <v>-17985</v>
      </c>
      <c r="F17" s="258">
        <v>6951</v>
      </c>
      <c r="G17" s="259">
        <v>4960</v>
      </c>
    </row>
    <row r="18" spans="1:7">
      <c r="A18" s="261" t="s">
        <v>192</v>
      </c>
      <c r="B18" s="262" t="s">
        <v>193</v>
      </c>
      <c r="C18" s="263">
        <v>3</v>
      </c>
      <c r="D18" s="264">
        <v>1627</v>
      </c>
      <c r="E18" s="264">
        <v>-1182</v>
      </c>
      <c r="F18" s="296">
        <v>445</v>
      </c>
      <c r="G18" s="297">
        <v>356</v>
      </c>
    </row>
    <row r="19" spans="1:7">
      <c r="A19" s="270" t="s">
        <v>194</v>
      </c>
      <c r="B19" s="271" t="s">
        <v>195</v>
      </c>
      <c r="C19" s="272">
        <v>4</v>
      </c>
      <c r="D19" s="298">
        <v>955</v>
      </c>
      <c r="E19" s="298">
        <v>-860</v>
      </c>
      <c r="F19" s="298">
        <v>95</v>
      </c>
      <c r="G19" s="299">
        <v>241</v>
      </c>
    </row>
    <row r="20" spans="1:7">
      <c r="A20" s="266" t="s">
        <v>196</v>
      </c>
      <c r="B20" s="267" t="s">
        <v>197</v>
      </c>
      <c r="C20" s="253">
        <v>5</v>
      </c>
      <c r="D20" s="275">
        <v>867</v>
      </c>
      <c r="E20" s="275">
        <v>-850</v>
      </c>
      <c r="F20" s="275">
        <v>17</v>
      </c>
      <c r="G20" s="276">
        <v>188</v>
      </c>
    </row>
    <row r="21" spans="1:7">
      <c r="A21" s="266" t="s">
        <v>198</v>
      </c>
      <c r="B21" s="267" t="s">
        <v>199</v>
      </c>
      <c r="C21" s="253">
        <v>6</v>
      </c>
      <c r="D21" s="275">
        <v>88</v>
      </c>
      <c r="E21" s="275">
        <v>-10</v>
      </c>
      <c r="F21" s="275">
        <v>78</v>
      </c>
      <c r="G21" s="276">
        <v>53</v>
      </c>
    </row>
    <row r="22" spans="1:7">
      <c r="A22" s="266" t="s">
        <v>200</v>
      </c>
      <c r="B22" s="267" t="s">
        <v>201</v>
      </c>
      <c r="C22" s="253">
        <v>7</v>
      </c>
      <c r="D22" s="275">
        <v>672</v>
      </c>
      <c r="E22" s="275">
        <v>-322</v>
      </c>
      <c r="F22" s="275">
        <v>350</v>
      </c>
      <c r="G22" s="276">
        <v>115</v>
      </c>
    </row>
    <row r="23" spans="1:7">
      <c r="A23" s="261" t="s">
        <v>202</v>
      </c>
      <c r="B23" s="262" t="s">
        <v>203</v>
      </c>
      <c r="C23" s="263">
        <v>8</v>
      </c>
      <c r="D23" s="264">
        <v>23309</v>
      </c>
      <c r="E23" s="264">
        <v>-16803</v>
      </c>
      <c r="F23" s="264">
        <v>6506</v>
      </c>
      <c r="G23" s="265">
        <v>4604</v>
      </c>
    </row>
    <row r="24" spans="1:7">
      <c r="A24" s="270" t="s">
        <v>204</v>
      </c>
      <c r="B24" s="271" t="s">
        <v>205</v>
      </c>
      <c r="C24" s="272">
        <v>9</v>
      </c>
      <c r="D24" s="273">
        <v>6414</v>
      </c>
      <c r="E24" s="273">
        <v>-2596</v>
      </c>
      <c r="F24" s="273">
        <v>3818</v>
      </c>
      <c r="G24" s="274">
        <v>1736</v>
      </c>
    </row>
    <row r="25" spans="1:7">
      <c r="A25" s="266" t="s">
        <v>206</v>
      </c>
      <c r="B25" s="267" t="s">
        <v>207</v>
      </c>
      <c r="C25" s="253">
        <v>10</v>
      </c>
      <c r="D25" s="268">
        <v>6414</v>
      </c>
      <c r="E25" s="268">
        <v>-2596</v>
      </c>
      <c r="F25" s="268">
        <v>3818</v>
      </c>
      <c r="G25" s="269">
        <v>1736</v>
      </c>
    </row>
    <row r="26" spans="1:7">
      <c r="A26" s="266" t="s">
        <v>208</v>
      </c>
      <c r="B26" s="267" t="s">
        <v>209</v>
      </c>
      <c r="C26" s="253">
        <v>11</v>
      </c>
      <c r="D26" s="268">
        <v>16766</v>
      </c>
      <c r="E26" s="268">
        <v>-14207</v>
      </c>
      <c r="F26" s="268">
        <v>2559</v>
      </c>
      <c r="G26" s="269">
        <v>2739</v>
      </c>
    </row>
    <row r="27" spans="1:7">
      <c r="A27" s="270" t="s">
        <v>210</v>
      </c>
      <c r="B27" s="271" t="s">
        <v>211</v>
      </c>
      <c r="C27" s="272">
        <v>12</v>
      </c>
      <c r="D27" s="298">
        <v>30</v>
      </c>
      <c r="E27" s="298"/>
      <c r="F27" s="298">
        <v>30</v>
      </c>
      <c r="G27" s="299">
        <v>30</v>
      </c>
    </row>
    <row r="28" spans="1:7">
      <c r="A28" s="266" t="s">
        <v>212</v>
      </c>
      <c r="B28" s="267" t="s">
        <v>213</v>
      </c>
      <c r="C28" s="253">
        <v>13</v>
      </c>
      <c r="D28" s="275">
        <v>30</v>
      </c>
      <c r="E28" s="275"/>
      <c r="F28" s="275">
        <v>30</v>
      </c>
      <c r="G28" s="276">
        <v>30</v>
      </c>
    </row>
    <row r="29" spans="1:7" ht="18">
      <c r="A29" s="270" t="s">
        <v>214</v>
      </c>
      <c r="B29" s="271" t="s">
        <v>215</v>
      </c>
      <c r="C29" s="272">
        <v>14</v>
      </c>
      <c r="D29" s="298">
        <v>99</v>
      </c>
      <c r="E29" s="298"/>
      <c r="F29" s="298">
        <v>99</v>
      </c>
      <c r="G29" s="299">
        <v>99</v>
      </c>
    </row>
    <row r="30" spans="1:7">
      <c r="A30" s="266" t="s">
        <v>216</v>
      </c>
      <c r="B30" s="267" t="s">
        <v>217</v>
      </c>
      <c r="C30" s="253">
        <v>15</v>
      </c>
      <c r="D30" s="275">
        <v>99</v>
      </c>
      <c r="E30" s="275"/>
      <c r="F30" s="275">
        <v>99</v>
      </c>
      <c r="G30" s="276">
        <v>99</v>
      </c>
    </row>
    <row r="31" spans="1:7">
      <c r="A31" s="255" t="s">
        <v>218</v>
      </c>
      <c r="B31" s="256" t="s">
        <v>219</v>
      </c>
      <c r="C31" s="257">
        <v>16</v>
      </c>
      <c r="D31" s="258">
        <v>281388</v>
      </c>
      <c r="E31" s="258">
        <v>-19823</v>
      </c>
      <c r="F31" s="258">
        <v>261565</v>
      </c>
      <c r="G31" s="259">
        <v>172425</v>
      </c>
    </row>
    <row r="32" spans="1:7">
      <c r="A32" s="261" t="s">
        <v>220</v>
      </c>
      <c r="B32" s="300" t="s">
        <v>221</v>
      </c>
      <c r="C32" s="263">
        <v>17</v>
      </c>
      <c r="D32" s="296">
        <v>15</v>
      </c>
      <c r="E32" s="296"/>
      <c r="F32" s="296">
        <v>15</v>
      </c>
      <c r="G32" s="297"/>
    </row>
    <row r="33" spans="1:7">
      <c r="A33" s="270" t="s">
        <v>222</v>
      </c>
      <c r="B33" s="301" t="s">
        <v>223</v>
      </c>
      <c r="C33" s="272">
        <v>18</v>
      </c>
      <c r="D33" s="298">
        <v>15</v>
      </c>
      <c r="E33" s="298"/>
      <c r="F33" s="298">
        <v>15</v>
      </c>
      <c r="G33" s="299"/>
    </row>
    <row r="34" spans="1:7">
      <c r="A34" s="266" t="s">
        <v>224</v>
      </c>
      <c r="B34" s="277" t="s">
        <v>225</v>
      </c>
      <c r="C34" s="253">
        <v>19</v>
      </c>
      <c r="D34" s="275">
        <v>15</v>
      </c>
      <c r="E34" s="275"/>
      <c r="F34" s="275">
        <v>15</v>
      </c>
      <c r="G34" s="276"/>
    </row>
    <row r="35" spans="1:7">
      <c r="A35" s="261" t="s">
        <v>226</v>
      </c>
      <c r="B35" s="262" t="s">
        <v>227</v>
      </c>
      <c r="C35" s="263">
        <v>20</v>
      </c>
      <c r="D35" s="264">
        <v>143359</v>
      </c>
      <c r="E35" s="264">
        <v>-19823</v>
      </c>
      <c r="F35" s="264">
        <v>123536</v>
      </c>
      <c r="G35" s="265">
        <v>91804</v>
      </c>
    </row>
    <row r="36" spans="1:7">
      <c r="A36" s="270" t="s">
        <v>228</v>
      </c>
      <c r="B36" s="271" t="s">
        <v>229</v>
      </c>
      <c r="C36" s="272">
        <v>21</v>
      </c>
      <c r="D36" s="273">
        <v>3705</v>
      </c>
      <c r="E36" s="298"/>
      <c r="F36" s="273">
        <v>3705</v>
      </c>
      <c r="G36" s="274">
        <v>13530</v>
      </c>
    </row>
    <row r="37" spans="1:7">
      <c r="A37" s="266" t="s">
        <v>230</v>
      </c>
      <c r="B37" s="267" t="s">
        <v>231</v>
      </c>
      <c r="C37" s="253">
        <v>22</v>
      </c>
      <c r="D37" s="268">
        <v>3352</v>
      </c>
      <c r="E37" s="275"/>
      <c r="F37" s="268">
        <v>3352</v>
      </c>
      <c r="G37" s="269">
        <v>13177</v>
      </c>
    </row>
    <row r="38" spans="1:7">
      <c r="A38" s="270" t="s">
        <v>232</v>
      </c>
      <c r="B38" s="271" t="s">
        <v>233</v>
      </c>
      <c r="C38" s="272">
        <v>23</v>
      </c>
      <c r="D38" s="298">
        <v>353</v>
      </c>
      <c r="E38" s="298"/>
      <c r="F38" s="298">
        <v>353</v>
      </c>
      <c r="G38" s="299">
        <v>353</v>
      </c>
    </row>
    <row r="39" spans="1:7">
      <c r="A39" s="266" t="s">
        <v>234</v>
      </c>
      <c r="B39" s="267" t="s">
        <v>235</v>
      </c>
      <c r="C39" s="253">
        <v>24</v>
      </c>
      <c r="D39" s="275">
        <v>353</v>
      </c>
      <c r="E39" s="275"/>
      <c r="F39" s="275">
        <v>353</v>
      </c>
      <c r="G39" s="276">
        <v>353</v>
      </c>
    </row>
    <row r="40" spans="1:7">
      <c r="A40" s="270" t="s">
        <v>236</v>
      </c>
      <c r="B40" s="271" t="s">
        <v>237</v>
      </c>
      <c r="C40" s="272">
        <v>25</v>
      </c>
      <c r="D40" s="273">
        <v>139654</v>
      </c>
      <c r="E40" s="273">
        <v>-19823</v>
      </c>
      <c r="F40" s="273">
        <v>119831</v>
      </c>
      <c r="G40" s="274">
        <v>78274</v>
      </c>
    </row>
    <row r="41" spans="1:7">
      <c r="A41" s="266" t="s">
        <v>238</v>
      </c>
      <c r="B41" s="267" t="s">
        <v>239</v>
      </c>
      <c r="C41" s="253">
        <v>26</v>
      </c>
      <c r="D41" s="268">
        <v>66523</v>
      </c>
      <c r="E41" s="268">
        <v>-19823</v>
      </c>
      <c r="F41" s="268">
        <v>46700</v>
      </c>
      <c r="G41" s="269">
        <v>30651</v>
      </c>
    </row>
    <row r="42" spans="1:7">
      <c r="A42" s="266" t="s">
        <v>240</v>
      </c>
      <c r="B42" s="267" t="s">
        <v>241</v>
      </c>
      <c r="C42" s="253">
        <v>27</v>
      </c>
      <c r="D42" s="268">
        <v>66213</v>
      </c>
      <c r="E42" s="275"/>
      <c r="F42" s="268">
        <v>66213</v>
      </c>
      <c r="G42" s="269">
        <v>40352</v>
      </c>
    </row>
    <row r="43" spans="1:7">
      <c r="A43" s="270" t="s">
        <v>242</v>
      </c>
      <c r="B43" s="271" t="s">
        <v>233</v>
      </c>
      <c r="C43" s="272">
        <v>28</v>
      </c>
      <c r="D43" s="273">
        <v>6918</v>
      </c>
      <c r="E43" s="298"/>
      <c r="F43" s="273">
        <v>6918</v>
      </c>
      <c r="G43" s="274">
        <v>7271</v>
      </c>
    </row>
    <row r="44" spans="1:7">
      <c r="A44" s="266" t="s">
        <v>243</v>
      </c>
      <c r="B44" s="267" t="s">
        <v>244</v>
      </c>
      <c r="C44" s="253">
        <v>29</v>
      </c>
      <c r="D44" s="275">
        <v>897</v>
      </c>
      <c r="E44" s="275"/>
      <c r="F44" s="275">
        <v>897</v>
      </c>
      <c r="G44" s="269">
        <v>1097</v>
      </c>
    </row>
    <row r="45" spans="1:7">
      <c r="A45" s="266" t="s">
        <v>245</v>
      </c>
      <c r="B45" s="267" t="s">
        <v>246</v>
      </c>
      <c r="C45" s="253">
        <v>30</v>
      </c>
      <c r="D45" s="275">
        <v>35</v>
      </c>
      <c r="E45" s="275"/>
      <c r="F45" s="275">
        <v>35</v>
      </c>
      <c r="G45" s="276">
        <v>284</v>
      </c>
    </row>
    <row r="46" spans="1:7">
      <c r="A46" s="266" t="s">
        <v>247</v>
      </c>
      <c r="B46" s="267" t="s">
        <v>248</v>
      </c>
      <c r="C46" s="253">
        <v>31</v>
      </c>
      <c r="D46" s="268">
        <v>5986</v>
      </c>
      <c r="E46" s="275"/>
      <c r="F46" s="268">
        <v>5986</v>
      </c>
      <c r="G46" s="269">
        <v>5890</v>
      </c>
    </row>
    <row r="47" spans="1:7">
      <c r="A47" s="261" t="s">
        <v>249</v>
      </c>
      <c r="B47" s="262" t="s">
        <v>250</v>
      </c>
      <c r="C47" s="263">
        <v>32</v>
      </c>
      <c r="D47" s="264">
        <v>138014</v>
      </c>
      <c r="E47" s="296"/>
      <c r="F47" s="264">
        <v>138014</v>
      </c>
      <c r="G47" s="265">
        <v>80621</v>
      </c>
    </row>
    <row r="48" spans="1:7">
      <c r="A48" s="266" t="s">
        <v>251</v>
      </c>
      <c r="B48" s="267" t="s">
        <v>252</v>
      </c>
      <c r="C48" s="253">
        <v>33</v>
      </c>
      <c r="D48" s="275">
        <v>119</v>
      </c>
      <c r="E48" s="275"/>
      <c r="F48" s="275">
        <v>119</v>
      </c>
      <c r="G48" s="276">
        <v>279</v>
      </c>
    </row>
    <row r="49" spans="1:7">
      <c r="A49" s="266" t="s">
        <v>253</v>
      </c>
      <c r="B49" s="267" t="s">
        <v>254</v>
      </c>
      <c r="C49" s="253">
        <v>34</v>
      </c>
      <c r="D49" s="268">
        <v>137895</v>
      </c>
      <c r="E49" s="275"/>
      <c r="F49" s="268">
        <v>137895</v>
      </c>
      <c r="G49" s="269">
        <v>80342</v>
      </c>
    </row>
    <row r="50" spans="1:7">
      <c r="A50" s="255" t="s">
        <v>255</v>
      </c>
      <c r="B50" s="260" t="s">
        <v>256</v>
      </c>
      <c r="C50" s="263">
        <v>35</v>
      </c>
      <c r="D50" s="258">
        <v>1032</v>
      </c>
      <c r="E50" s="302"/>
      <c r="F50" s="258">
        <v>1032</v>
      </c>
      <c r="G50" s="303">
        <v>577</v>
      </c>
    </row>
    <row r="51" spans="1:7" ht="13" thickBot="1">
      <c r="A51" s="304" t="s">
        <v>257</v>
      </c>
      <c r="B51" s="305" t="s">
        <v>258</v>
      </c>
      <c r="C51" s="306">
        <v>36</v>
      </c>
      <c r="D51" s="307">
        <v>1032</v>
      </c>
      <c r="E51" s="308"/>
      <c r="F51" s="307">
        <v>1032</v>
      </c>
      <c r="G51" s="309">
        <v>577</v>
      </c>
    </row>
    <row r="52" spans="1:7" ht="13" thickBot="1"/>
    <row r="53" spans="1:7">
      <c r="A53" s="284" t="s">
        <v>177</v>
      </c>
      <c r="B53" s="287" t="s">
        <v>259</v>
      </c>
      <c r="C53" s="291" t="s">
        <v>181</v>
      </c>
      <c r="D53" s="287" t="s">
        <v>260</v>
      </c>
      <c r="E53" s="293" t="s">
        <v>262</v>
      </c>
    </row>
    <row r="54" spans="1:7">
      <c r="A54" s="285"/>
      <c r="B54" s="288"/>
      <c r="C54" s="288"/>
      <c r="D54" s="292" t="s">
        <v>261</v>
      </c>
      <c r="E54" s="294" t="s">
        <v>261</v>
      </c>
    </row>
    <row r="55" spans="1:7">
      <c r="A55" s="285"/>
      <c r="B55" s="289"/>
      <c r="C55" s="289"/>
      <c r="D55" s="292" t="s">
        <v>185</v>
      </c>
      <c r="E55" s="294" t="s">
        <v>185</v>
      </c>
    </row>
    <row r="56" spans="1:7">
      <c r="A56" s="286" t="s">
        <v>178</v>
      </c>
      <c r="B56" s="290" t="s">
        <v>180</v>
      </c>
      <c r="C56" s="290" t="s">
        <v>182</v>
      </c>
      <c r="D56" s="290">
        <v>5</v>
      </c>
      <c r="E56" s="295">
        <v>6</v>
      </c>
    </row>
    <row r="57" spans="1:7">
      <c r="A57" s="255"/>
      <c r="B57" s="256" t="s">
        <v>263</v>
      </c>
      <c r="C57" s="257">
        <v>37</v>
      </c>
      <c r="D57" s="258">
        <v>269548</v>
      </c>
      <c r="E57" s="259">
        <v>177962</v>
      </c>
    </row>
    <row r="58" spans="1:7">
      <c r="A58" s="255" t="s">
        <v>264</v>
      </c>
      <c r="B58" s="260" t="s">
        <v>265</v>
      </c>
      <c r="C58" s="257">
        <v>38</v>
      </c>
      <c r="D58" s="258">
        <v>104281</v>
      </c>
      <c r="E58" s="259">
        <v>57741</v>
      </c>
    </row>
    <row r="59" spans="1:7">
      <c r="A59" s="261" t="s">
        <v>266</v>
      </c>
      <c r="B59" s="262" t="s">
        <v>267</v>
      </c>
      <c r="C59" s="263">
        <v>39</v>
      </c>
      <c r="D59" s="264">
        <v>20102</v>
      </c>
      <c r="E59" s="265">
        <v>20102</v>
      </c>
    </row>
    <row r="60" spans="1:7">
      <c r="A60" s="266" t="s">
        <v>268</v>
      </c>
      <c r="B60" s="267" t="s">
        <v>267</v>
      </c>
      <c r="C60" s="253">
        <v>40</v>
      </c>
      <c r="D60" s="268">
        <v>20102</v>
      </c>
      <c r="E60" s="269">
        <v>20102</v>
      </c>
    </row>
    <row r="61" spans="1:7">
      <c r="A61" s="261" t="s">
        <v>269</v>
      </c>
      <c r="B61" s="262" t="s">
        <v>270</v>
      </c>
      <c r="C61" s="263">
        <v>41</v>
      </c>
      <c r="D61" s="264">
        <v>125846</v>
      </c>
      <c r="E61" s="265">
        <v>125846</v>
      </c>
    </row>
    <row r="62" spans="1:7">
      <c r="A62" s="270" t="s">
        <v>271</v>
      </c>
      <c r="B62" s="271" t="s">
        <v>272</v>
      </c>
      <c r="C62" s="272">
        <v>42</v>
      </c>
      <c r="D62" s="273">
        <v>125846</v>
      </c>
      <c r="E62" s="274">
        <v>125846</v>
      </c>
    </row>
    <row r="63" spans="1:7">
      <c r="A63" s="266" t="s">
        <v>273</v>
      </c>
      <c r="B63" s="267" t="s">
        <v>274</v>
      </c>
      <c r="C63" s="253">
        <v>43</v>
      </c>
      <c r="D63" s="268">
        <v>124320</v>
      </c>
      <c r="E63" s="269">
        <v>124320</v>
      </c>
    </row>
    <row r="64" spans="1:7">
      <c r="A64" s="266" t="s">
        <v>275</v>
      </c>
      <c r="B64" s="267" t="s">
        <v>276</v>
      </c>
      <c r="C64" s="253">
        <v>44</v>
      </c>
      <c r="D64" s="275">
        <v>-143</v>
      </c>
      <c r="E64" s="276">
        <v>-143</v>
      </c>
    </row>
    <row r="65" spans="1:5" ht="18">
      <c r="A65" s="266" t="s">
        <v>277</v>
      </c>
      <c r="B65" s="267" t="s">
        <v>278</v>
      </c>
      <c r="C65" s="253">
        <v>45</v>
      </c>
      <c r="D65" s="268">
        <v>1669</v>
      </c>
      <c r="E65" s="269">
        <v>1669</v>
      </c>
    </row>
    <row r="66" spans="1:5">
      <c r="A66" s="261" t="s">
        <v>279</v>
      </c>
      <c r="B66" s="262" t="s">
        <v>280</v>
      </c>
      <c r="C66" s="263">
        <v>46</v>
      </c>
      <c r="D66" s="264">
        <v>3020</v>
      </c>
      <c r="E66" s="265">
        <v>3020</v>
      </c>
    </row>
    <row r="67" spans="1:5">
      <c r="A67" s="266" t="s">
        <v>281</v>
      </c>
      <c r="B67" s="267" t="s">
        <v>282</v>
      </c>
      <c r="C67" s="253">
        <v>47</v>
      </c>
      <c r="D67" s="275">
        <v>20</v>
      </c>
      <c r="E67" s="276">
        <v>20</v>
      </c>
    </row>
    <row r="68" spans="1:5">
      <c r="A68" s="266" t="s">
        <v>283</v>
      </c>
      <c r="B68" s="267" t="s">
        <v>284</v>
      </c>
      <c r="C68" s="253">
        <v>48</v>
      </c>
      <c r="D68" s="268">
        <v>3000</v>
      </c>
      <c r="E68" s="269">
        <v>3000</v>
      </c>
    </row>
    <row r="69" spans="1:5">
      <c r="A69" s="261" t="s">
        <v>285</v>
      </c>
      <c r="B69" s="262" t="s">
        <v>286</v>
      </c>
      <c r="C69" s="263">
        <v>49</v>
      </c>
      <c r="D69" s="264">
        <v>-91227</v>
      </c>
      <c r="E69" s="265">
        <v>-91227</v>
      </c>
    </row>
    <row r="70" spans="1:5">
      <c r="A70" s="266" t="s">
        <v>287</v>
      </c>
      <c r="B70" s="267" t="s">
        <v>288</v>
      </c>
      <c r="C70" s="253">
        <v>50</v>
      </c>
      <c r="D70" s="268">
        <v>-91227</v>
      </c>
      <c r="E70" s="269">
        <v>-91227</v>
      </c>
    </row>
    <row r="71" spans="1:5">
      <c r="A71" s="266" t="s">
        <v>289</v>
      </c>
      <c r="B71" s="267" t="s">
        <v>290</v>
      </c>
      <c r="C71" s="253">
        <v>51</v>
      </c>
      <c r="D71" s="268">
        <v>46540</v>
      </c>
      <c r="E71" s="276"/>
    </row>
    <row r="72" spans="1:5">
      <c r="A72" s="255" t="s">
        <v>291</v>
      </c>
      <c r="B72" s="260" t="s">
        <v>292</v>
      </c>
      <c r="C72" s="257">
        <v>52</v>
      </c>
      <c r="D72" s="258">
        <v>31285</v>
      </c>
      <c r="E72" s="259">
        <v>33353</v>
      </c>
    </row>
    <row r="73" spans="1:5">
      <c r="A73" s="255" t="s">
        <v>190</v>
      </c>
      <c r="B73" s="260" t="s">
        <v>293</v>
      </c>
      <c r="C73" s="257">
        <v>53</v>
      </c>
      <c r="D73" s="258">
        <v>6337</v>
      </c>
      <c r="E73" s="259">
        <v>3093</v>
      </c>
    </row>
    <row r="74" spans="1:5">
      <c r="A74" s="266" t="s">
        <v>294</v>
      </c>
      <c r="B74" s="267" t="s">
        <v>295</v>
      </c>
      <c r="C74" s="253">
        <v>54</v>
      </c>
      <c r="D74" s="268">
        <v>3845</v>
      </c>
      <c r="E74" s="276"/>
    </row>
    <row r="75" spans="1:5">
      <c r="A75" s="266" t="s">
        <v>296</v>
      </c>
      <c r="B75" s="267" t="s">
        <v>297</v>
      </c>
      <c r="C75" s="253">
        <v>55</v>
      </c>
      <c r="D75" s="268">
        <v>2492</v>
      </c>
      <c r="E75" s="269">
        <v>3093</v>
      </c>
    </row>
    <row r="76" spans="1:5">
      <c r="A76" s="255" t="s">
        <v>218</v>
      </c>
      <c r="B76" s="260" t="s">
        <v>298</v>
      </c>
      <c r="C76" s="257">
        <v>56</v>
      </c>
      <c r="D76" s="258">
        <v>24948</v>
      </c>
      <c r="E76" s="259">
        <v>30260</v>
      </c>
    </row>
    <row r="77" spans="1:5">
      <c r="A77" s="261" t="s">
        <v>226</v>
      </c>
      <c r="B77" s="262" t="s">
        <v>299</v>
      </c>
      <c r="C77" s="263">
        <v>57</v>
      </c>
      <c r="D77" s="264">
        <v>24948</v>
      </c>
      <c r="E77" s="265">
        <v>30260</v>
      </c>
    </row>
    <row r="78" spans="1:5">
      <c r="A78" s="266" t="s">
        <v>300</v>
      </c>
      <c r="B78" s="267" t="s">
        <v>301</v>
      </c>
      <c r="C78" s="253">
        <v>58</v>
      </c>
      <c r="D78" s="275">
        <v>22</v>
      </c>
      <c r="E78" s="276">
        <v>11</v>
      </c>
    </row>
    <row r="79" spans="1:5">
      <c r="A79" s="266" t="s">
        <v>302</v>
      </c>
      <c r="B79" s="267" t="s">
        <v>303</v>
      </c>
      <c r="C79" s="253">
        <v>59</v>
      </c>
      <c r="D79" s="268">
        <v>2950</v>
      </c>
      <c r="E79" s="269">
        <v>8345</v>
      </c>
    </row>
    <row r="80" spans="1:5">
      <c r="A80" s="270" t="s">
        <v>304</v>
      </c>
      <c r="B80" s="271" t="s">
        <v>305</v>
      </c>
      <c r="C80" s="272">
        <v>60</v>
      </c>
      <c r="D80" s="273">
        <v>21976</v>
      </c>
      <c r="E80" s="274">
        <v>21904</v>
      </c>
    </row>
    <row r="81" spans="1:5">
      <c r="A81" s="266" t="s">
        <v>306</v>
      </c>
      <c r="B81" s="267" t="s">
        <v>307</v>
      </c>
      <c r="C81" s="253">
        <v>61</v>
      </c>
      <c r="D81" s="268">
        <v>6631</v>
      </c>
      <c r="E81" s="269">
        <v>6356</v>
      </c>
    </row>
    <row r="82" spans="1:5">
      <c r="A82" s="266" t="s">
        <v>308</v>
      </c>
      <c r="B82" s="267" t="s">
        <v>309</v>
      </c>
      <c r="C82" s="253">
        <v>62</v>
      </c>
      <c r="D82" s="268">
        <v>2940</v>
      </c>
      <c r="E82" s="269">
        <v>2972</v>
      </c>
    </row>
    <row r="83" spans="1:5">
      <c r="A83" s="266" t="s">
        <v>310</v>
      </c>
      <c r="B83" s="267" t="s">
        <v>311</v>
      </c>
      <c r="C83" s="253">
        <v>63</v>
      </c>
      <c r="D83" s="268">
        <v>10511</v>
      </c>
      <c r="E83" s="269">
        <v>10783</v>
      </c>
    </row>
    <row r="84" spans="1:5">
      <c r="A84" s="266" t="s">
        <v>312</v>
      </c>
      <c r="B84" s="267" t="s">
        <v>313</v>
      </c>
      <c r="C84" s="253">
        <v>64</v>
      </c>
      <c r="D84" s="268">
        <v>1380</v>
      </c>
      <c r="E84" s="269">
        <v>1365</v>
      </c>
    </row>
    <row r="85" spans="1:5">
      <c r="A85" s="266" t="s">
        <v>314</v>
      </c>
      <c r="B85" s="267" t="s">
        <v>315</v>
      </c>
      <c r="C85" s="253">
        <v>65</v>
      </c>
      <c r="D85" s="275">
        <v>514</v>
      </c>
      <c r="E85" s="276">
        <v>428</v>
      </c>
    </row>
    <row r="86" spans="1:5">
      <c r="A86" s="261" t="s">
        <v>255</v>
      </c>
      <c r="B86" s="260" t="s">
        <v>316</v>
      </c>
      <c r="C86" s="257">
        <v>66</v>
      </c>
      <c r="D86" s="258">
        <v>133982</v>
      </c>
      <c r="E86" s="259">
        <v>86868</v>
      </c>
    </row>
    <row r="87" spans="1:5">
      <c r="A87" s="266" t="s">
        <v>257</v>
      </c>
      <c r="B87" s="267" t="s">
        <v>317</v>
      </c>
      <c r="C87" s="253">
        <v>67</v>
      </c>
      <c r="D87" s="275">
        <v>191</v>
      </c>
      <c r="E87" s="276">
        <v>21</v>
      </c>
    </row>
    <row r="88" spans="1:5">
      <c r="A88" s="266" t="s">
        <v>318</v>
      </c>
      <c r="B88" s="267" t="s">
        <v>319</v>
      </c>
      <c r="C88" s="253">
        <v>68</v>
      </c>
      <c r="D88" s="268">
        <v>133791</v>
      </c>
      <c r="E88" s="269">
        <v>86847</v>
      </c>
    </row>
    <row r="89" spans="1:5">
      <c r="A89" s="266" t="s">
        <v>320</v>
      </c>
      <c r="B89" s="277" t="s">
        <v>321</v>
      </c>
      <c r="C89" s="253">
        <v>1</v>
      </c>
      <c r="D89" s="268">
        <v>245664</v>
      </c>
      <c r="E89" s="269">
        <v>201292</v>
      </c>
    </row>
    <row r="90" spans="1:5">
      <c r="A90" s="266" t="s">
        <v>322</v>
      </c>
      <c r="B90" s="277" t="s">
        <v>323</v>
      </c>
      <c r="C90" s="253">
        <v>2</v>
      </c>
      <c r="D90" s="275">
        <v>168</v>
      </c>
      <c r="E90" s="276"/>
    </row>
    <row r="91" spans="1:5">
      <c r="A91" s="261" t="s">
        <v>324</v>
      </c>
      <c r="B91" s="262" t="s">
        <v>325</v>
      </c>
      <c r="C91" s="263">
        <v>3</v>
      </c>
      <c r="D91" s="264">
        <v>67877</v>
      </c>
      <c r="E91" s="265">
        <v>57239</v>
      </c>
    </row>
    <row r="92" spans="1:5">
      <c r="A92" s="266" t="s">
        <v>326</v>
      </c>
      <c r="B92" s="267" t="s">
        <v>327</v>
      </c>
      <c r="C92" s="253">
        <v>4</v>
      </c>
      <c r="D92" s="275">
        <v>71</v>
      </c>
      <c r="E92" s="276"/>
    </row>
    <row r="93" spans="1:5">
      <c r="A93" s="266" t="s">
        <v>328</v>
      </c>
      <c r="B93" s="267" t="s">
        <v>329</v>
      </c>
      <c r="C93" s="253">
        <v>5</v>
      </c>
      <c r="D93" s="268">
        <v>3694</v>
      </c>
      <c r="E93" s="269">
        <v>3218</v>
      </c>
    </row>
    <row r="94" spans="1:5">
      <c r="A94" s="266" t="s">
        <v>330</v>
      </c>
      <c r="B94" s="267" t="s">
        <v>331</v>
      </c>
      <c r="C94" s="253">
        <v>6</v>
      </c>
      <c r="D94" s="268">
        <v>64112</v>
      </c>
      <c r="E94" s="269">
        <v>54021</v>
      </c>
    </row>
    <row r="95" spans="1:5">
      <c r="A95" s="261" t="s">
        <v>332</v>
      </c>
      <c r="B95" s="262" t="s">
        <v>36</v>
      </c>
      <c r="C95" s="263">
        <v>7</v>
      </c>
      <c r="D95" s="264">
        <v>118458</v>
      </c>
      <c r="E95" s="265">
        <v>100098</v>
      </c>
    </row>
    <row r="96" spans="1:5">
      <c r="A96" s="266" t="s">
        <v>333</v>
      </c>
      <c r="B96" s="267" t="s">
        <v>334</v>
      </c>
      <c r="C96" s="253">
        <v>8</v>
      </c>
      <c r="D96" s="268">
        <v>91628</v>
      </c>
      <c r="E96" s="269">
        <v>77644</v>
      </c>
    </row>
    <row r="97" spans="1:5" ht="18">
      <c r="A97" s="261" t="s">
        <v>335</v>
      </c>
      <c r="B97" s="262" t="s">
        <v>336</v>
      </c>
      <c r="C97" s="263">
        <v>9</v>
      </c>
      <c r="D97" s="264">
        <v>26830</v>
      </c>
      <c r="E97" s="265">
        <v>22454</v>
      </c>
    </row>
    <row r="98" spans="1:5">
      <c r="A98" s="266" t="s">
        <v>337</v>
      </c>
      <c r="B98" s="267" t="s">
        <v>338</v>
      </c>
      <c r="C98" s="253">
        <v>10</v>
      </c>
      <c r="D98" s="268">
        <v>26762</v>
      </c>
      <c r="E98" s="269">
        <v>22411</v>
      </c>
    </row>
    <row r="99" spans="1:5">
      <c r="A99" s="266" t="s">
        <v>339</v>
      </c>
      <c r="B99" s="267" t="s">
        <v>340</v>
      </c>
      <c r="C99" s="253">
        <v>11</v>
      </c>
      <c r="D99" s="275">
        <v>68</v>
      </c>
      <c r="E99" s="276">
        <v>43</v>
      </c>
    </row>
    <row r="100" spans="1:5">
      <c r="A100" s="261" t="s">
        <v>341</v>
      </c>
      <c r="B100" s="262" t="s">
        <v>342</v>
      </c>
      <c r="C100" s="263">
        <v>12</v>
      </c>
      <c r="D100" s="264">
        <v>3993</v>
      </c>
      <c r="E100" s="265">
        <v>6746</v>
      </c>
    </row>
    <row r="101" spans="1:5">
      <c r="A101" s="261" t="s">
        <v>343</v>
      </c>
      <c r="B101" s="262" t="s">
        <v>344</v>
      </c>
      <c r="C101" s="263">
        <v>13</v>
      </c>
      <c r="D101" s="264">
        <v>2263</v>
      </c>
      <c r="E101" s="265">
        <v>1211</v>
      </c>
    </row>
    <row r="102" spans="1:5" ht="18">
      <c r="A102" s="266" t="s">
        <v>345</v>
      </c>
      <c r="B102" s="267" t="s">
        <v>346</v>
      </c>
      <c r="C102" s="253">
        <v>14</v>
      </c>
      <c r="D102" s="268">
        <v>2263</v>
      </c>
      <c r="E102" s="269">
        <v>1211</v>
      </c>
    </row>
    <row r="103" spans="1:5">
      <c r="A103" s="266" t="s">
        <v>347</v>
      </c>
      <c r="B103" s="267" t="s">
        <v>348</v>
      </c>
      <c r="C103" s="253">
        <v>15</v>
      </c>
      <c r="D103" s="268">
        <v>1730</v>
      </c>
      <c r="E103" s="269">
        <v>5535</v>
      </c>
    </row>
    <row r="104" spans="1:5">
      <c r="A104" s="261" t="s">
        <v>349</v>
      </c>
      <c r="B104" s="262" t="s">
        <v>350</v>
      </c>
      <c r="C104" s="263">
        <v>16</v>
      </c>
      <c r="D104" s="264">
        <v>11674</v>
      </c>
      <c r="E104" s="265">
        <v>11839</v>
      </c>
    </row>
    <row r="105" spans="1:5" ht="14.5">
      <c r="A105" s="266" t="s">
        <v>351</v>
      </c>
      <c r="B105" s="267" t="s">
        <v>352</v>
      </c>
      <c r="C105" s="253">
        <v>17</v>
      </c>
      <c r="D105" s="275">
        <v>6</v>
      </c>
      <c r="E105" s="278"/>
    </row>
    <row r="106" spans="1:5">
      <c r="A106" s="266" t="s">
        <v>353</v>
      </c>
      <c r="B106" s="267" t="s">
        <v>354</v>
      </c>
      <c r="C106" s="253">
        <v>18</v>
      </c>
      <c r="D106" s="268">
        <v>11668</v>
      </c>
      <c r="E106" s="269">
        <v>11839</v>
      </c>
    </row>
    <row r="107" spans="1:5">
      <c r="A107" s="261" t="s">
        <v>355</v>
      </c>
      <c r="B107" s="262" t="s">
        <v>356</v>
      </c>
      <c r="C107" s="263">
        <v>19</v>
      </c>
      <c r="D107" s="264">
        <v>5894</v>
      </c>
      <c r="E107" s="265">
        <v>5351</v>
      </c>
    </row>
    <row r="108" spans="1:5" ht="14.5">
      <c r="A108" s="266" t="s">
        <v>357</v>
      </c>
      <c r="B108" s="267" t="s">
        <v>358</v>
      </c>
      <c r="C108" s="253">
        <v>20</v>
      </c>
      <c r="D108" s="275">
        <v>7</v>
      </c>
      <c r="E108" s="278"/>
    </row>
    <row r="109" spans="1:5">
      <c r="A109" s="266" t="s">
        <v>359</v>
      </c>
      <c r="B109" s="267" t="s">
        <v>360</v>
      </c>
      <c r="C109" s="253">
        <v>21</v>
      </c>
      <c r="D109" s="275">
        <v>253</v>
      </c>
      <c r="E109" s="276">
        <v>291</v>
      </c>
    </row>
    <row r="110" spans="1:5">
      <c r="A110" s="266" t="s">
        <v>361</v>
      </c>
      <c r="B110" s="267" t="s">
        <v>362</v>
      </c>
      <c r="C110" s="254">
        <v>22</v>
      </c>
      <c r="D110" s="275">
        <v>-601</v>
      </c>
      <c r="E110" s="276">
        <v>978</v>
      </c>
    </row>
    <row r="111" spans="1:5">
      <c r="A111" s="266" t="s">
        <v>363</v>
      </c>
      <c r="B111" s="267" t="s">
        <v>364</v>
      </c>
      <c r="C111" s="253">
        <v>23</v>
      </c>
      <c r="D111" s="268">
        <v>6235</v>
      </c>
      <c r="E111" s="269">
        <v>4082</v>
      </c>
    </row>
    <row r="112" spans="1:5" ht="13" thickBot="1">
      <c r="A112" s="279" t="s">
        <v>365</v>
      </c>
      <c r="B112" s="280" t="s">
        <v>366</v>
      </c>
      <c r="C112" s="281">
        <v>24</v>
      </c>
      <c r="D112" s="282">
        <v>61284</v>
      </c>
      <c r="E112" s="283">
        <v>43697</v>
      </c>
    </row>
  </sheetData>
  <mergeCells count="12">
    <mergeCell ref="D12:F13"/>
    <mergeCell ref="E6:G6"/>
    <mergeCell ref="E7:G7"/>
    <mergeCell ref="E8:G8"/>
    <mergeCell ref="E9:G9"/>
    <mergeCell ref="E10:G10"/>
    <mergeCell ref="A9:C9"/>
    <mergeCell ref="A10:C10"/>
    <mergeCell ref="A1:G1"/>
    <mergeCell ref="A2:G2"/>
    <mergeCell ref="A3:G3"/>
    <mergeCell ref="A4:G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F37"/>
  <sheetViews>
    <sheetView zoomScaleNormal="100" workbookViewId="0">
      <selection activeCell="M34" sqref="M34"/>
    </sheetView>
  </sheetViews>
  <sheetFormatPr defaultColWidth="9.26953125" defaultRowHeight="12.5"/>
  <cols>
    <col min="1" max="1" width="5.7265625" style="2" customWidth="1"/>
    <col min="2" max="2" width="39" style="2" customWidth="1"/>
    <col min="3" max="6" width="15.7265625" style="2" customWidth="1"/>
    <col min="7" max="16384" width="9.26953125" style="2"/>
  </cols>
  <sheetData>
    <row r="1" spans="1:6" ht="17.5">
      <c r="A1" s="160" t="s">
        <v>75</v>
      </c>
    </row>
    <row r="2" spans="1:6">
      <c r="A2" s="85"/>
      <c r="B2" s="85"/>
      <c r="C2" s="85"/>
      <c r="D2" s="85"/>
      <c r="E2" s="85"/>
      <c r="F2" s="85"/>
    </row>
    <row r="3" spans="1:6" ht="18">
      <c r="A3" s="1" t="s">
        <v>76</v>
      </c>
    </row>
    <row r="4" spans="1:6" ht="13.5" thickBot="1">
      <c r="F4" s="122" t="s">
        <v>10</v>
      </c>
    </row>
    <row r="5" spans="1:6" s="8" customFormat="1" ht="37.5" customHeight="1" thickBot="1">
      <c r="A5" s="86" t="s">
        <v>77</v>
      </c>
      <c r="B5" s="87" t="s">
        <v>2</v>
      </c>
      <c r="C5" s="88" t="s">
        <v>78</v>
      </c>
      <c r="D5" s="88" t="s">
        <v>78</v>
      </c>
      <c r="E5" s="89" t="s">
        <v>78</v>
      </c>
      <c r="F5" s="69" t="s">
        <v>94</v>
      </c>
    </row>
    <row r="6" spans="1:6" ht="13" thickBot="1">
      <c r="A6" s="86"/>
      <c r="B6" s="68">
        <v>1</v>
      </c>
      <c r="C6" s="90">
        <v>2</v>
      </c>
      <c r="D6" s="90">
        <v>3</v>
      </c>
      <c r="E6" s="91">
        <v>4</v>
      </c>
      <c r="F6" s="92">
        <v>5</v>
      </c>
    </row>
    <row r="7" spans="1:6" ht="13">
      <c r="A7" s="93">
        <v>1</v>
      </c>
      <c r="B7" s="239" t="s">
        <v>114</v>
      </c>
      <c r="C7" s="208"/>
      <c r="D7" s="208"/>
      <c r="E7" s="209"/>
      <c r="F7" s="242">
        <f>SUM(C7:E7)</f>
        <v>0</v>
      </c>
    </row>
    <row r="8" spans="1:6">
      <c r="A8" s="95">
        <v>2</v>
      </c>
      <c r="B8" s="96" t="s">
        <v>79</v>
      </c>
      <c r="C8" s="210"/>
      <c r="D8" s="210"/>
      <c r="E8" s="211"/>
      <c r="F8" s="205">
        <f>SUM(C8:E8)</f>
        <v>0</v>
      </c>
    </row>
    <row r="9" spans="1:6" ht="16.5" customHeight="1">
      <c r="A9" s="95">
        <v>3</v>
      </c>
      <c r="B9" s="96" t="s">
        <v>115</v>
      </c>
      <c r="C9" s="210"/>
      <c r="D9" s="210"/>
      <c r="E9" s="211"/>
      <c r="F9" s="205">
        <f>SUM(C9:E9)</f>
        <v>0</v>
      </c>
    </row>
    <row r="10" spans="1:6" ht="13" thickBot="1">
      <c r="A10" s="118">
        <v>4</v>
      </c>
      <c r="B10" s="119" t="s">
        <v>80</v>
      </c>
      <c r="C10" s="212"/>
      <c r="D10" s="212"/>
      <c r="E10" s="213"/>
      <c r="F10" s="206">
        <f>SUM(C10:E10)</f>
        <v>0</v>
      </c>
    </row>
    <row r="11" spans="1:6" ht="13.5" thickBot="1">
      <c r="A11" s="120">
        <v>5</v>
      </c>
      <c r="B11" s="121" t="s">
        <v>116</v>
      </c>
      <c r="C11" s="214">
        <f>SUM(C7+C8-C10)</f>
        <v>0</v>
      </c>
      <c r="D11" s="214">
        <f>SUM(D7+D8-D10)</f>
        <v>0</v>
      </c>
      <c r="E11" s="215">
        <f>SUM(E7+E8-E10)</f>
        <v>0</v>
      </c>
      <c r="F11" s="216">
        <f>SUM(F7+F8-F10)</f>
        <v>0</v>
      </c>
    </row>
    <row r="12" spans="1:6" ht="25">
      <c r="A12" s="93">
        <v>6</v>
      </c>
      <c r="B12" s="94" t="s">
        <v>119</v>
      </c>
      <c r="C12" s="208"/>
      <c r="D12" s="208"/>
      <c r="E12" s="209"/>
      <c r="F12" s="204">
        <f>SUM(C12:E12)</f>
        <v>0</v>
      </c>
    </row>
    <row r="13" spans="1:6">
      <c r="A13" s="95">
        <v>7</v>
      </c>
      <c r="B13" s="96" t="s">
        <v>81</v>
      </c>
      <c r="C13" s="210"/>
      <c r="D13" s="210"/>
      <c r="E13" s="211"/>
      <c r="F13" s="205">
        <f>SUM(C13:E13)</f>
        <v>0</v>
      </c>
    </row>
    <row r="14" spans="1:6" ht="13" thickBot="1">
      <c r="A14" s="97">
        <v>8</v>
      </c>
      <c r="B14" s="98" t="s">
        <v>95</v>
      </c>
      <c r="C14" s="217"/>
      <c r="D14" s="217"/>
      <c r="E14" s="218"/>
      <c r="F14" s="219">
        <f>SUM(C14:E14)</f>
        <v>0</v>
      </c>
    </row>
    <row r="15" spans="1:6" ht="13">
      <c r="A15" s="3"/>
    </row>
    <row r="16" spans="1:6" ht="13">
      <c r="A16" s="484" t="s">
        <v>56</v>
      </c>
      <c r="B16" s="484"/>
    </row>
    <row r="17" spans="1:6">
      <c r="A17" s="246" t="s">
        <v>162</v>
      </c>
      <c r="B17" s="246"/>
    </row>
    <row r="18" spans="1:6">
      <c r="A18" s="246"/>
      <c r="B18" s="246"/>
      <c r="C18" s="220"/>
      <c r="D18" s="220"/>
      <c r="E18" s="220"/>
      <c r="F18" s="220"/>
    </row>
    <row r="19" spans="1:6">
      <c r="A19" s="246" t="s">
        <v>163</v>
      </c>
      <c r="B19" s="246"/>
    </row>
    <row r="20" spans="1:6">
      <c r="A20" s="246" t="s">
        <v>164</v>
      </c>
      <c r="B20" s="246"/>
    </row>
    <row r="21" spans="1:6" ht="15" customHeight="1"/>
    <row r="22" spans="1:6" ht="15.5">
      <c r="A22" s="99"/>
      <c r="B22" s="99"/>
      <c r="C22" s="99"/>
      <c r="D22" s="99"/>
      <c r="E22" s="99"/>
      <c r="F22" s="99"/>
    </row>
    <row r="23" spans="1:6" ht="15.5">
      <c r="A23" s="100"/>
      <c r="B23" s="85"/>
      <c r="C23" s="85"/>
      <c r="D23" s="85"/>
      <c r="E23" s="85"/>
      <c r="F23" s="85"/>
    </row>
    <row r="24" spans="1:6" ht="15.5">
      <c r="A24" s="100"/>
      <c r="B24" s="85"/>
      <c r="C24" s="85"/>
      <c r="D24" s="85"/>
      <c r="E24" s="85"/>
      <c r="F24" s="85"/>
    </row>
    <row r="25" spans="1:6">
      <c r="A25" s="85"/>
      <c r="B25" s="85"/>
      <c r="C25" s="85"/>
      <c r="D25" s="85"/>
      <c r="E25" s="85"/>
      <c r="F25" s="85"/>
    </row>
    <row r="26" spans="1:6">
      <c r="A26" s="85"/>
      <c r="B26" s="85"/>
      <c r="C26" s="85"/>
      <c r="D26" s="85"/>
      <c r="E26" s="85"/>
      <c r="F26" s="85"/>
    </row>
    <row r="27" spans="1:6">
      <c r="A27" s="85"/>
      <c r="B27" s="85"/>
      <c r="C27" s="85"/>
      <c r="D27" s="85"/>
      <c r="E27" s="85"/>
      <c r="F27" s="85"/>
    </row>
    <row r="28" spans="1:6">
      <c r="A28" s="85"/>
      <c r="B28" s="85"/>
      <c r="C28" s="85"/>
      <c r="D28" s="85"/>
      <c r="E28" s="85"/>
      <c r="F28" s="85"/>
    </row>
    <row r="29" spans="1:6">
      <c r="A29" s="85"/>
      <c r="B29" s="85"/>
      <c r="C29" s="85"/>
      <c r="D29" s="85"/>
      <c r="E29" s="85"/>
      <c r="F29" s="85"/>
    </row>
    <row r="30" spans="1:6">
      <c r="A30" s="85"/>
      <c r="B30" s="85"/>
      <c r="C30" s="85"/>
      <c r="D30" s="85"/>
      <c r="E30" s="85"/>
      <c r="F30" s="85"/>
    </row>
    <row r="31" spans="1:6">
      <c r="A31" s="85"/>
      <c r="B31" s="85"/>
      <c r="C31" s="85"/>
      <c r="D31" s="85"/>
      <c r="E31" s="85"/>
      <c r="F31" s="85"/>
    </row>
    <row r="32" spans="1:6">
      <c r="A32" s="85"/>
      <c r="B32" s="85"/>
      <c r="C32" s="85"/>
      <c r="D32" s="85"/>
      <c r="E32" s="85"/>
      <c r="F32" s="85"/>
    </row>
    <row r="33" spans="1:6">
      <c r="A33" s="85"/>
      <c r="B33" s="85"/>
      <c r="C33" s="85"/>
      <c r="D33" s="85"/>
      <c r="E33" s="85"/>
      <c r="F33" s="85"/>
    </row>
    <row r="34" spans="1:6">
      <c r="A34" s="85"/>
      <c r="B34" s="85"/>
      <c r="C34" s="85"/>
      <c r="D34" s="85"/>
      <c r="E34" s="85"/>
      <c r="F34" s="85"/>
    </row>
    <row r="35" spans="1:6">
      <c r="A35" s="85"/>
      <c r="B35" s="85"/>
      <c r="C35" s="85"/>
      <c r="D35" s="85"/>
      <c r="E35" s="85"/>
      <c r="F35" s="85"/>
    </row>
    <row r="36" spans="1:6">
      <c r="A36" s="85"/>
      <c r="B36" s="85"/>
      <c r="C36" s="85"/>
      <c r="D36" s="85"/>
      <c r="E36" s="85"/>
      <c r="F36" s="85"/>
    </row>
    <row r="37" spans="1:6">
      <c r="A37" s="85"/>
      <c r="B37" s="85"/>
      <c r="C37" s="85"/>
      <c r="D37" s="85"/>
      <c r="E37" s="85"/>
      <c r="F37" s="85"/>
    </row>
  </sheetData>
  <mergeCells count="1">
    <mergeCell ref="A16:B16"/>
  </mergeCells>
  <printOptions horizontalCentered="1"/>
  <pageMargins left="0.82" right="0.9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1:F88"/>
  <sheetViews>
    <sheetView zoomScaleNormal="100" workbookViewId="0">
      <selection activeCell="M34" sqref="M34"/>
    </sheetView>
  </sheetViews>
  <sheetFormatPr defaultColWidth="9.26953125" defaultRowHeight="12.5"/>
  <cols>
    <col min="1" max="1" width="2.26953125" style="102" customWidth="1"/>
    <col min="2" max="2" width="41.26953125" style="102" customWidth="1"/>
    <col min="3" max="3" width="12.26953125" style="102" customWidth="1"/>
    <col min="4" max="4" width="10.26953125" style="102" customWidth="1"/>
    <col min="5" max="5" width="11.54296875" style="102" customWidth="1"/>
    <col min="6" max="16384" width="9.26953125" style="102"/>
  </cols>
  <sheetData>
    <row r="1" spans="2:6" ht="17.5">
      <c r="B1" s="221" t="s">
        <v>82</v>
      </c>
    </row>
    <row r="3" spans="2:6" ht="18">
      <c r="B3" s="101" t="s">
        <v>83</v>
      </c>
    </row>
    <row r="4" spans="2:6" ht="13" thickBot="1"/>
    <row r="5" spans="2:6">
      <c r="B5" s="243" t="s">
        <v>117</v>
      </c>
      <c r="C5" s="104">
        <v>5377</v>
      </c>
    </row>
    <row r="6" spans="2:6" ht="13.5" customHeight="1" thickBot="1">
      <c r="B6" s="244" t="s">
        <v>84</v>
      </c>
      <c r="C6" s="105">
        <v>0</v>
      </c>
    </row>
    <row r="7" spans="2:6" ht="15.75" customHeight="1">
      <c r="B7" s="106"/>
    </row>
    <row r="8" spans="2:6" ht="13">
      <c r="B8" s="483" t="s">
        <v>100</v>
      </c>
      <c r="C8" s="483"/>
    </row>
    <row r="9" spans="2:6" ht="16.5" customHeight="1">
      <c r="B9" s="490" t="s">
        <v>140</v>
      </c>
      <c r="C9" s="490"/>
      <c r="D9" s="490"/>
      <c r="E9" s="490"/>
    </row>
    <row r="10" spans="2:6" ht="11.25" customHeight="1">
      <c r="B10" s="106" t="s">
        <v>85</v>
      </c>
    </row>
    <row r="11" spans="2:6" ht="12" customHeight="1">
      <c r="B11" s="106"/>
    </row>
    <row r="12" spans="2:6" ht="13">
      <c r="B12" s="103"/>
      <c r="D12" s="107"/>
      <c r="E12" s="107"/>
    </row>
    <row r="13" spans="2:6">
      <c r="C13" s="108"/>
      <c r="D13" s="108"/>
      <c r="E13" s="108"/>
      <c r="F13" s="108"/>
    </row>
    <row r="14" spans="2:6" ht="18">
      <c r="B14" s="222" t="s">
        <v>86</v>
      </c>
      <c r="C14" s="108"/>
      <c r="D14" s="108"/>
      <c r="F14" s="108"/>
    </row>
    <row r="15" spans="2:6" ht="13.5" thickBot="1">
      <c r="C15" s="108"/>
      <c r="D15" s="108"/>
      <c r="E15" s="123" t="s">
        <v>10</v>
      </c>
      <c r="F15" s="108"/>
    </row>
    <row r="16" spans="2:6" ht="13.5" customHeight="1">
      <c r="B16" s="486" t="s">
        <v>87</v>
      </c>
      <c r="C16" s="223" t="s">
        <v>88</v>
      </c>
      <c r="D16" s="223" t="s">
        <v>107</v>
      </c>
      <c r="E16" s="488" t="s">
        <v>118</v>
      </c>
      <c r="F16" s="107"/>
    </row>
    <row r="17" spans="2:6" ht="13" thickBot="1">
      <c r="B17" s="487"/>
      <c r="C17" s="224" t="s">
        <v>89</v>
      </c>
      <c r="D17" s="224" t="s">
        <v>106</v>
      </c>
      <c r="E17" s="489"/>
      <c r="F17" s="107"/>
    </row>
    <row r="18" spans="2:6">
      <c r="B18" s="225" t="s">
        <v>90</v>
      </c>
      <c r="C18" s="208">
        <f>SUM(C19:C23)</f>
        <v>4069.12</v>
      </c>
      <c r="D18" s="208">
        <f>SUM(D19:D23)</f>
        <v>0</v>
      </c>
      <c r="E18" s="204">
        <f t="shared" ref="E18:E23" si="0">SUM(C18:D18)</f>
        <v>4069.12</v>
      </c>
      <c r="F18" s="107"/>
    </row>
    <row r="19" spans="2:6">
      <c r="B19" s="109" t="s">
        <v>108</v>
      </c>
      <c r="C19" s="210"/>
      <c r="D19" s="210"/>
      <c r="E19" s="205">
        <f t="shared" si="0"/>
        <v>0</v>
      </c>
      <c r="F19" s="107"/>
    </row>
    <row r="20" spans="2:6">
      <c r="B20" s="109" t="s">
        <v>109</v>
      </c>
      <c r="C20" s="210">
        <v>274</v>
      </c>
      <c r="D20" s="210"/>
      <c r="E20" s="205">
        <f t="shared" si="0"/>
        <v>274</v>
      </c>
      <c r="F20" s="107"/>
    </row>
    <row r="21" spans="2:6">
      <c r="B21" s="109" t="s">
        <v>142</v>
      </c>
      <c r="C21" s="210">
        <v>3795.12</v>
      </c>
      <c r="D21" s="210"/>
      <c r="E21" s="205">
        <f t="shared" si="0"/>
        <v>3795.12</v>
      </c>
      <c r="F21" s="107"/>
    </row>
    <row r="22" spans="2:6" ht="13">
      <c r="B22" s="245" t="s">
        <v>139</v>
      </c>
      <c r="C22" s="210"/>
      <c r="D22" s="210"/>
      <c r="E22" s="205">
        <f t="shared" si="0"/>
        <v>0</v>
      </c>
      <c r="F22" s="107"/>
    </row>
    <row r="23" spans="2:6" ht="13" thickBot="1">
      <c r="B23" s="110"/>
      <c r="C23" s="217"/>
      <c r="D23" s="217"/>
      <c r="E23" s="219">
        <f t="shared" si="0"/>
        <v>0</v>
      </c>
      <c r="F23" s="107"/>
    </row>
    <row r="24" spans="2:6" ht="13">
      <c r="B24" s="111"/>
      <c r="C24" s="107"/>
      <c r="D24" s="107"/>
      <c r="E24" s="107"/>
      <c r="F24" s="107"/>
    </row>
    <row r="25" spans="2:6" ht="13">
      <c r="B25" s="483" t="s">
        <v>100</v>
      </c>
      <c r="C25" s="483"/>
      <c r="D25" s="107"/>
      <c r="E25" s="107"/>
      <c r="F25" s="107"/>
    </row>
    <row r="26" spans="2:6" ht="15" customHeight="1">
      <c r="B26" s="485" t="s">
        <v>141</v>
      </c>
      <c r="C26" s="485"/>
      <c r="D26" s="485"/>
      <c r="E26" s="485"/>
      <c r="F26" s="107"/>
    </row>
    <row r="27" spans="2:6">
      <c r="B27" s="112"/>
      <c r="C27" s="112"/>
      <c r="D27" s="112"/>
      <c r="E27" s="112"/>
      <c r="F27" s="107"/>
    </row>
    <row r="28" spans="2:6">
      <c r="B28" s="108"/>
      <c r="C28" s="108"/>
      <c r="D28" s="108"/>
      <c r="E28" s="108"/>
      <c r="F28" s="107"/>
    </row>
    <row r="29" spans="2:6">
      <c r="B29" s="108"/>
      <c r="C29" s="108"/>
      <c r="D29" s="108"/>
      <c r="E29" s="108"/>
      <c r="F29" s="107"/>
    </row>
    <row r="30" spans="2:6">
      <c r="B30" s="108"/>
      <c r="C30" s="108"/>
      <c r="D30" s="108"/>
      <c r="E30" s="108"/>
      <c r="F30" s="107"/>
    </row>
    <row r="31" spans="2:6">
      <c r="B31" s="108"/>
      <c r="C31" s="108"/>
      <c r="D31" s="108"/>
      <c r="E31" s="108"/>
      <c r="F31" s="107"/>
    </row>
    <row r="32" spans="2:6">
      <c r="B32" s="108"/>
      <c r="C32" s="108"/>
      <c r="D32" s="108"/>
      <c r="E32" s="108"/>
      <c r="F32" s="107"/>
    </row>
    <row r="33" spans="2:6">
      <c r="B33" s="108"/>
      <c r="C33" s="108"/>
      <c r="D33" s="108"/>
      <c r="E33" s="108"/>
      <c r="F33" s="107"/>
    </row>
    <row r="34" spans="2:6">
      <c r="B34" s="113"/>
      <c r="C34" s="107"/>
      <c r="D34" s="107"/>
      <c r="E34" s="107"/>
      <c r="F34" s="107"/>
    </row>
    <row r="35" spans="2:6">
      <c r="B35" s="113"/>
      <c r="C35" s="107"/>
      <c r="D35" s="107"/>
      <c r="E35" s="107"/>
      <c r="F35" s="107"/>
    </row>
    <row r="36" spans="2:6">
      <c r="B36" s="113"/>
      <c r="C36" s="107"/>
      <c r="D36" s="107"/>
      <c r="E36" s="107"/>
      <c r="F36" s="107"/>
    </row>
    <row r="37" spans="2:6">
      <c r="B37" s="113"/>
      <c r="C37" s="107"/>
      <c r="D37" s="107"/>
      <c r="E37" s="107"/>
      <c r="F37" s="107"/>
    </row>
    <row r="38" spans="2:6">
      <c r="B38" s="112"/>
      <c r="C38" s="112"/>
      <c r="D38" s="112"/>
      <c r="E38" s="112"/>
      <c r="F38" s="107"/>
    </row>
    <row r="39" spans="2:6">
      <c r="B39" s="112"/>
      <c r="C39" s="112"/>
      <c r="D39" s="112"/>
      <c r="E39" s="112"/>
      <c r="F39" s="107"/>
    </row>
    <row r="40" spans="2:6">
      <c r="B40" s="112"/>
      <c r="C40" s="112"/>
      <c r="D40" s="112"/>
      <c r="E40" s="112"/>
      <c r="F40" s="107"/>
    </row>
    <row r="41" spans="2:6">
      <c r="B41" s="112"/>
      <c r="C41" s="112"/>
      <c r="D41" s="112"/>
      <c r="E41" s="112"/>
      <c r="F41" s="107"/>
    </row>
    <row r="42" spans="2:6">
      <c r="B42" s="112"/>
      <c r="C42" s="112"/>
      <c r="D42" s="112"/>
      <c r="E42" s="112"/>
    </row>
    <row r="43" spans="2:6">
      <c r="B43" s="112"/>
      <c r="C43" s="112"/>
      <c r="D43" s="112"/>
      <c r="E43" s="112"/>
    </row>
    <row r="44" spans="2:6">
      <c r="B44" s="112"/>
      <c r="C44" s="112"/>
      <c r="D44" s="112"/>
      <c r="E44" s="112"/>
    </row>
    <row r="45" spans="2:6">
      <c r="B45" s="112"/>
      <c r="C45" s="112"/>
      <c r="D45" s="112"/>
      <c r="E45" s="112"/>
    </row>
    <row r="46" spans="2:6" ht="13">
      <c r="B46" s="111"/>
      <c r="C46" s="107"/>
      <c r="D46" s="107"/>
      <c r="E46" s="107"/>
    </row>
    <row r="47" spans="2:6" ht="13">
      <c r="B47" s="111"/>
      <c r="C47" s="107"/>
      <c r="D47" s="107"/>
      <c r="E47" s="107"/>
    </row>
    <row r="48" spans="2:6">
      <c r="B48" s="107"/>
      <c r="C48" s="107"/>
      <c r="D48" s="107"/>
      <c r="E48" s="107"/>
    </row>
    <row r="49" spans="2:5">
      <c r="B49" s="107"/>
      <c r="C49" s="107"/>
      <c r="D49" s="107"/>
      <c r="E49" s="107"/>
    </row>
    <row r="50" spans="2:5">
      <c r="B50" s="107"/>
      <c r="C50" s="107"/>
      <c r="D50" s="107"/>
      <c r="E50" s="107"/>
    </row>
    <row r="51" spans="2:5">
      <c r="B51" s="107"/>
      <c r="C51" s="107"/>
      <c r="D51" s="107"/>
      <c r="E51" s="107"/>
    </row>
    <row r="52" spans="2:5">
      <c r="B52" s="107"/>
      <c r="C52" s="107"/>
      <c r="D52" s="107"/>
      <c r="E52" s="107"/>
    </row>
    <row r="53" spans="2:5">
      <c r="B53" s="107"/>
      <c r="C53" s="107"/>
      <c r="D53" s="107"/>
      <c r="E53" s="107"/>
    </row>
    <row r="54" spans="2:5">
      <c r="B54" s="107"/>
      <c r="C54" s="107"/>
      <c r="D54" s="107"/>
      <c r="E54" s="107"/>
    </row>
    <row r="55" spans="2:5">
      <c r="B55" s="107"/>
      <c r="C55" s="107"/>
      <c r="D55" s="107"/>
      <c r="E55" s="107"/>
    </row>
    <row r="56" spans="2:5">
      <c r="B56" s="107"/>
      <c r="C56" s="107"/>
      <c r="D56" s="107"/>
      <c r="E56" s="107"/>
    </row>
    <row r="57" spans="2:5">
      <c r="B57" s="107"/>
      <c r="C57" s="107"/>
      <c r="D57" s="107"/>
      <c r="E57" s="107"/>
    </row>
    <row r="58" spans="2:5">
      <c r="B58" s="107"/>
      <c r="C58" s="107"/>
      <c r="D58" s="107"/>
      <c r="E58" s="107"/>
    </row>
    <row r="59" spans="2:5">
      <c r="B59" s="107"/>
      <c r="C59" s="107"/>
      <c r="D59" s="107"/>
      <c r="E59" s="107"/>
    </row>
    <row r="60" spans="2:5">
      <c r="B60" s="107"/>
      <c r="C60" s="107"/>
      <c r="D60" s="107"/>
      <c r="E60" s="107"/>
    </row>
    <row r="61" spans="2:5">
      <c r="B61" s="107"/>
      <c r="C61" s="107"/>
      <c r="D61" s="107"/>
      <c r="E61" s="107"/>
    </row>
    <row r="62" spans="2:5">
      <c r="B62" s="107"/>
      <c r="C62" s="107"/>
      <c r="D62" s="107"/>
      <c r="E62" s="107"/>
    </row>
    <row r="63" spans="2:5">
      <c r="B63" s="107"/>
      <c r="C63" s="107"/>
      <c r="D63" s="107"/>
      <c r="E63" s="107"/>
    </row>
    <row r="64" spans="2:5">
      <c r="B64" s="107"/>
      <c r="C64" s="107"/>
      <c r="D64" s="107"/>
      <c r="E64" s="107"/>
    </row>
    <row r="65" spans="2:5">
      <c r="B65" s="107"/>
      <c r="C65" s="107"/>
      <c r="D65" s="107"/>
      <c r="E65" s="107"/>
    </row>
    <row r="66" spans="2:5">
      <c r="B66" s="107"/>
      <c r="C66" s="107"/>
      <c r="D66" s="107"/>
      <c r="E66" s="107"/>
    </row>
    <row r="67" spans="2:5">
      <c r="B67" s="107"/>
      <c r="C67" s="107"/>
      <c r="D67" s="107"/>
      <c r="E67" s="107"/>
    </row>
    <row r="68" spans="2:5">
      <c r="B68" s="107"/>
      <c r="C68" s="107"/>
      <c r="D68" s="107"/>
      <c r="E68" s="107"/>
    </row>
    <row r="69" spans="2:5">
      <c r="B69" s="107"/>
      <c r="C69" s="107"/>
      <c r="D69" s="107"/>
      <c r="E69" s="107"/>
    </row>
    <row r="70" spans="2:5">
      <c r="B70" s="107"/>
      <c r="C70" s="107"/>
      <c r="D70" s="107"/>
      <c r="E70" s="107"/>
    </row>
    <row r="71" spans="2:5">
      <c r="B71" s="107"/>
      <c r="C71" s="107"/>
      <c r="D71" s="107"/>
      <c r="E71" s="107"/>
    </row>
    <row r="72" spans="2:5">
      <c r="B72" s="107"/>
      <c r="C72" s="107"/>
      <c r="D72" s="107"/>
      <c r="E72" s="107"/>
    </row>
    <row r="73" spans="2:5">
      <c r="B73" s="107"/>
      <c r="C73" s="107"/>
      <c r="D73" s="107"/>
      <c r="E73" s="107"/>
    </row>
    <row r="74" spans="2:5">
      <c r="B74" s="107"/>
      <c r="C74" s="107"/>
      <c r="D74" s="107"/>
      <c r="E74" s="107"/>
    </row>
    <row r="75" spans="2:5">
      <c r="B75" s="107"/>
      <c r="C75" s="107"/>
      <c r="D75" s="107"/>
      <c r="E75" s="107"/>
    </row>
    <row r="76" spans="2:5">
      <c r="B76" s="107"/>
      <c r="C76" s="107"/>
      <c r="D76" s="107"/>
      <c r="E76" s="107"/>
    </row>
    <row r="77" spans="2:5">
      <c r="B77" s="107"/>
      <c r="C77" s="107"/>
      <c r="D77" s="107"/>
      <c r="E77" s="107"/>
    </row>
    <row r="78" spans="2:5">
      <c r="B78" s="107"/>
      <c r="C78" s="107"/>
      <c r="D78" s="107"/>
      <c r="E78" s="107"/>
    </row>
    <row r="79" spans="2:5">
      <c r="B79" s="107"/>
      <c r="C79" s="107"/>
      <c r="D79" s="107"/>
      <c r="E79" s="107"/>
    </row>
    <row r="80" spans="2:5">
      <c r="B80" s="107"/>
      <c r="C80" s="107"/>
      <c r="D80" s="107"/>
      <c r="E80" s="107"/>
    </row>
    <row r="81" spans="2:5">
      <c r="B81" s="107"/>
      <c r="C81" s="107"/>
      <c r="D81" s="107"/>
      <c r="E81" s="107"/>
    </row>
    <row r="82" spans="2:5">
      <c r="B82" s="107"/>
      <c r="C82" s="107"/>
      <c r="D82" s="107"/>
      <c r="E82" s="107"/>
    </row>
    <row r="83" spans="2:5">
      <c r="B83" s="107"/>
      <c r="C83" s="107"/>
      <c r="D83" s="107"/>
      <c r="E83" s="107"/>
    </row>
    <row r="84" spans="2:5">
      <c r="B84" s="107"/>
      <c r="C84" s="107"/>
      <c r="D84" s="107"/>
      <c r="E84" s="107"/>
    </row>
    <row r="85" spans="2:5">
      <c r="B85" s="107"/>
      <c r="C85" s="107"/>
      <c r="D85" s="107"/>
      <c r="E85" s="107"/>
    </row>
    <row r="86" spans="2:5">
      <c r="B86" s="107"/>
      <c r="C86" s="107"/>
      <c r="D86" s="107"/>
      <c r="E86" s="107"/>
    </row>
    <row r="87" spans="2:5">
      <c r="B87" s="107"/>
      <c r="C87" s="107"/>
      <c r="D87" s="107"/>
      <c r="E87" s="107"/>
    </row>
    <row r="88" spans="2:5">
      <c r="B88" s="107"/>
      <c r="C88" s="107"/>
      <c r="D88" s="107"/>
      <c r="E88" s="107"/>
    </row>
  </sheetData>
  <mergeCells count="6">
    <mergeCell ref="B26:E26"/>
    <mergeCell ref="B16:B17"/>
    <mergeCell ref="E16:E17"/>
    <mergeCell ref="B9:E9"/>
    <mergeCell ref="B8:C8"/>
    <mergeCell ref="B25:C25"/>
  </mergeCells>
  <printOptions horizontalCentered="1"/>
  <pageMargins left="0.19685039370078741" right="0.3149606299212598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M34" sqref="M34"/>
    </sheetView>
  </sheetViews>
  <sheetFormatPr defaultRowHeight="12.5"/>
  <cols>
    <col min="2" max="2" width="44.7265625" customWidth="1"/>
  </cols>
  <sheetData>
    <row r="1" spans="1:5" ht="18.5">
      <c r="A1" s="394" t="s">
        <v>368</v>
      </c>
      <c r="B1" s="394"/>
      <c r="C1" s="394"/>
      <c r="D1" s="394"/>
      <c r="E1" s="394"/>
    </row>
    <row r="2" spans="1:5" ht="13.5">
      <c r="A2" s="395" t="s">
        <v>395</v>
      </c>
      <c r="B2" s="395"/>
      <c r="C2" s="395"/>
      <c r="D2" s="395"/>
      <c r="E2" s="395"/>
    </row>
    <row r="3" spans="1:5" ht="13.5">
      <c r="A3" s="396" t="s">
        <v>367</v>
      </c>
      <c r="B3" s="396"/>
      <c r="C3" s="396"/>
      <c r="D3" s="396"/>
      <c r="E3" s="396"/>
    </row>
    <row r="4" spans="1:5">
      <c r="A4" s="397" t="s">
        <v>169</v>
      </c>
      <c r="B4" s="397"/>
      <c r="C4" s="397"/>
      <c r="D4" s="397"/>
      <c r="E4" s="397"/>
    </row>
    <row r="5" spans="1:5">
      <c r="A5" s="314"/>
    </row>
    <row r="6" spans="1:5">
      <c r="C6" s="392" t="s">
        <v>170</v>
      </c>
      <c r="D6" s="392"/>
      <c r="E6" s="392"/>
    </row>
    <row r="7" spans="1:5">
      <c r="C7" s="393" t="s">
        <v>171</v>
      </c>
      <c r="D7" s="393"/>
      <c r="E7" s="393"/>
    </row>
    <row r="8" spans="1:5">
      <c r="C8" s="393" t="s">
        <v>172</v>
      </c>
      <c r="D8" s="393"/>
      <c r="E8" s="393"/>
    </row>
    <row r="9" spans="1:5">
      <c r="A9" s="392" t="s">
        <v>173</v>
      </c>
      <c r="B9" s="392"/>
      <c r="C9" s="393" t="s">
        <v>174</v>
      </c>
      <c r="D9" s="393"/>
      <c r="E9" s="393"/>
    </row>
    <row r="10" spans="1:5">
      <c r="A10" s="393" t="s">
        <v>175</v>
      </c>
      <c r="B10" s="393"/>
      <c r="C10" s="393" t="s">
        <v>176</v>
      </c>
      <c r="D10" s="393"/>
      <c r="E10" s="393"/>
    </row>
    <row r="11" spans="1:5" ht="9" customHeight="1" thickBot="1">
      <c r="A11" s="315"/>
    </row>
    <row r="12" spans="1:5">
      <c r="A12" s="284" t="s">
        <v>177</v>
      </c>
      <c r="B12" s="287" t="s">
        <v>368</v>
      </c>
      <c r="C12" s="291" t="s">
        <v>181</v>
      </c>
      <c r="D12" s="287" t="s">
        <v>260</v>
      </c>
      <c r="E12" s="293" t="s">
        <v>262</v>
      </c>
    </row>
    <row r="13" spans="1:5">
      <c r="A13" s="285"/>
      <c r="B13" s="288"/>
      <c r="C13" s="288"/>
      <c r="D13" s="292" t="s">
        <v>261</v>
      </c>
      <c r="E13" s="294" t="s">
        <v>261</v>
      </c>
    </row>
    <row r="14" spans="1:5">
      <c r="A14" s="285"/>
      <c r="B14" s="289"/>
      <c r="C14" s="289"/>
      <c r="D14" s="292" t="s">
        <v>185</v>
      </c>
      <c r="E14" s="294" t="s">
        <v>185</v>
      </c>
    </row>
    <row r="15" spans="1:5">
      <c r="A15" s="286" t="s">
        <v>178</v>
      </c>
      <c r="B15" s="290" t="s">
        <v>180</v>
      </c>
      <c r="C15" s="290" t="s">
        <v>182</v>
      </c>
      <c r="D15" s="288">
        <v>1</v>
      </c>
      <c r="E15" s="317">
        <v>2</v>
      </c>
    </row>
    <row r="16" spans="1:5">
      <c r="A16" s="266" t="s">
        <v>320</v>
      </c>
      <c r="B16" s="277" t="s">
        <v>321</v>
      </c>
      <c r="C16" s="253">
        <v>1</v>
      </c>
      <c r="D16" s="268">
        <v>245664</v>
      </c>
      <c r="E16" s="269">
        <v>201292</v>
      </c>
    </row>
    <row r="17" spans="1:5">
      <c r="A17" s="266" t="s">
        <v>322</v>
      </c>
      <c r="B17" s="277" t="s">
        <v>323</v>
      </c>
      <c r="C17" s="253">
        <v>2</v>
      </c>
      <c r="D17" s="275">
        <v>168</v>
      </c>
      <c r="E17" s="276"/>
    </row>
    <row r="18" spans="1:5">
      <c r="A18" s="261" t="s">
        <v>324</v>
      </c>
      <c r="B18" s="262" t="s">
        <v>325</v>
      </c>
      <c r="C18" s="263">
        <v>3</v>
      </c>
      <c r="D18" s="264">
        <v>67877</v>
      </c>
      <c r="E18" s="265">
        <v>57239</v>
      </c>
    </row>
    <row r="19" spans="1:5">
      <c r="A19" s="266" t="s">
        <v>326</v>
      </c>
      <c r="B19" s="267" t="s">
        <v>327</v>
      </c>
      <c r="C19" s="253">
        <v>4</v>
      </c>
      <c r="D19" s="275">
        <v>71</v>
      </c>
      <c r="E19" s="276"/>
    </row>
    <row r="20" spans="1:5">
      <c r="A20" s="266" t="s">
        <v>328</v>
      </c>
      <c r="B20" s="267" t="s">
        <v>329</v>
      </c>
      <c r="C20" s="253">
        <v>5</v>
      </c>
      <c r="D20" s="268">
        <v>3694</v>
      </c>
      <c r="E20" s="269">
        <v>3218</v>
      </c>
    </row>
    <row r="21" spans="1:5">
      <c r="A21" s="266" t="s">
        <v>330</v>
      </c>
      <c r="B21" s="267" t="s">
        <v>331</v>
      </c>
      <c r="C21" s="253">
        <v>6</v>
      </c>
      <c r="D21" s="268">
        <v>64112</v>
      </c>
      <c r="E21" s="269">
        <v>54021</v>
      </c>
    </row>
    <row r="22" spans="1:5">
      <c r="A22" s="261" t="s">
        <v>332</v>
      </c>
      <c r="B22" s="262" t="s">
        <v>36</v>
      </c>
      <c r="C22" s="263">
        <v>7</v>
      </c>
      <c r="D22" s="264">
        <v>118458</v>
      </c>
      <c r="E22" s="265">
        <v>100098</v>
      </c>
    </row>
    <row r="23" spans="1:5">
      <c r="A23" s="266" t="s">
        <v>333</v>
      </c>
      <c r="B23" s="267" t="s">
        <v>334</v>
      </c>
      <c r="C23" s="253">
        <v>8</v>
      </c>
      <c r="D23" s="268">
        <v>91628</v>
      </c>
      <c r="E23" s="269">
        <v>77644</v>
      </c>
    </row>
    <row r="24" spans="1:5">
      <c r="A24" s="261" t="s">
        <v>335</v>
      </c>
      <c r="B24" s="262" t="s">
        <v>336</v>
      </c>
      <c r="C24" s="263">
        <v>9</v>
      </c>
      <c r="D24" s="264">
        <v>26830</v>
      </c>
      <c r="E24" s="265">
        <v>22454</v>
      </c>
    </row>
    <row r="25" spans="1:5">
      <c r="A25" s="266" t="s">
        <v>337</v>
      </c>
      <c r="B25" s="267" t="s">
        <v>338</v>
      </c>
      <c r="C25" s="253">
        <v>10</v>
      </c>
      <c r="D25" s="268">
        <v>26762</v>
      </c>
      <c r="E25" s="269">
        <v>22411</v>
      </c>
    </row>
    <row r="26" spans="1:5">
      <c r="A26" s="266" t="s">
        <v>339</v>
      </c>
      <c r="B26" s="267" t="s">
        <v>340</v>
      </c>
      <c r="C26" s="253">
        <v>11</v>
      </c>
      <c r="D26" s="275">
        <v>68</v>
      </c>
      <c r="E26" s="276">
        <v>43</v>
      </c>
    </row>
    <row r="27" spans="1:5">
      <c r="A27" s="261" t="s">
        <v>341</v>
      </c>
      <c r="B27" s="262" t="s">
        <v>342</v>
      </c>
      <c r="C27" s="263">
        <v>12</v>
      </c>
      <c r="D27" s="264">
        <v>3993</v>
      </c>
      <c r="E27" s="265">
        <v>6746</v>
      </c>
    </row>
    <row r="28" spans="1:5">
      <c r="A28" s="261" t="s">
        <v>343</v>
      </c>
      <c r="B28" s="262" t="s">
        <v>344</v>
      </c>
      <c r="C28" s="263">
        <v>13</v>
      </c>
      <c r="D28" s="264">
        <v>2263</v>
      </c>
      <c r="E28" s="265">
        <v>1211</v>
      </c>
    </row>
    <row r="29" spans="1:5">
      <c r="A29" s="266" t="s">
        <v>345</v>
      </c>
      <c r="B29" s="267" t="s">
        <v>346</v>
      </c>
      <c r="C29" s="253">
        <v>14</v>
      </c>
      <c r="D29" s="268">
        <v>2263</v>
      </c>
      <c r="E29" s="269">
        <v>1211</v>
      </c>
    </row>
    <row r="30" spans="1:5">
      <c r="A30" s="266" t="s">
        <v>347</v>
      </c>
      <c r="B30" s="267" t="s">
        <v>348</v>
      </c>
      <c r="C30" s="253">
        <v>15</v>
      </c>
      <c r="D30" s="268">
        <v>1730</v>
      </c>
      <c r="E30" s="269">
        <v>5535</v>
      </c>
    </row>
    <row r="31" spans="1:5">
      <c r="A31" s="261" t="s">
        <v>349</v>
      </c>
      <c r="B31" s="262" t="s">
        <v>350</v>
      </c>
      <c r="C31" s="263">
        <v>16</v>
      </c>
      <c r="D31" s="264">
        <v>11674</v>
      </c>
      <c r="E31" s="265">
        <v>11839</v>
      </c>
    </row>
    <row r="32" spans="1:5" ht="14.5">
      <c r="A32" s="266" t="s">
        <v>351</v>
      </c>
      <c r="B32" s="267" t="s">
        <v>352</v>
      </c>
      <c r="C32" s="253">
        <v>17</v>
      </c>
      <c r="D32" s="275">
        <v>6</v>
      </c>
      <c r="E32" s="278"/>
    </row>
    <row r="33" spans="1:5">
      <c r="A33" s="266" t="s">
        <v>353</v>
      </c>
      <c r="B33" s="267" t="s">
        <v>354</v>
      </c>
      <c r="C33" s="253">
        <v>18</v>
      </c>
      <c r="D33" s="268">
        <v>11668</v>
      </c>
      <c r="E33" s="269">
        <v>11839</v>
      </c>
    </row>
    <row r="34" spans="1:5">
      <c r="A34" s="261" t="s">
        <v>355</v>
      </c>
      <c r="B34" s="262" t="s">
        <v>356</v>
      </c>
      <c r="C34" s="263">
        <v>19</v>
      </c>
      <c r="D34" s="264">
        <v>5894</v>
      </c>
      <c r="E34" s="265">
        <v>5351</v>
      </c>
    </row>
    <row r="35" spans="1:5" ht="14.5">
      <c r="A35" s="266" t="s">
        <v>357</v>
      </c>
      <c r="B35" s="267" t="s">
        <v>358</v>
      </c>
      <c r="C35" s="253">
        <v>20</v>
      </c>
      <c r="D35" s="275">
        <v>7</v>
      </c>
      <c r="E35" s="278"/>
    </row>
    <row r="36" spans="1:5">
      <c r="A36" s="266" t="s">
        <v>359</v>
      </c>
      <c r="B36" s="267" t="s">
        <v>360</v>
      </c>
      <c r="C36" s="253">
        <v>21</v>
      </c>
      <c r="D36" s="275">
        <v>253</v>
      </c>
      <c r="E36" s="276">
        <v>291</v>
      </c>
    </row>
    <row r="37" spans="1:5">
      <c r="A37" s="266" t="s">
        <v>361</v>
      </c>
      <c r="B37" s="267" t="s">
        <v>362</v>
      </c>
      <c r="C37" s="254">
        <v>22</v>
      </c>
      <c r="D37" s="275">
        <v>-601</v>
      </c>
      <c r="E37" s="276">
        <v>978</v>
      </c>
    </row>
    <row r="38" spans="1:5">
      <c r="A38" s="266" t="s">
        <v>363</v>
      </c>
      <c r="B38" s="267" t="s">
        <v>364</v>
      </c>
      <c r="C38" s="253">
        <v>23</v>
      </c>
      <c r="D38" s="268">
        <v>6235</v>
      </c>
      <c r="E38" s="269">
        <v>4082</v>
      </c>
    </row>
    <row r="39" spans="1:5">
      <c r="A39" s="255" t="s">
        <v>365</v>
      </c>
      <c r="B39" s="260" t="s">
        <v>366</v>
      </c>
      <c r="C39" s="257">
        <v>24</v>
      </c>
      <c r="D39" s="258">
        <v>61284</v>
      </c>
      <c r="E39" s="259">
        <v>43697</v>
      </c>
    </row>
    <row r="40" spans="1:5">
      <c r="A40" s="261" t="s">
        <v>369</v>
      </c>
      <c r="B40" s="262" t="s">
        <v>370</v>
      </c>
      <c r="C40" s="263">
        <v>25</v>
      </c>
      <c r="D40" s="264">
        <v>2385</v>
      </c>
      <c r="E40" s="265">
        <v>3391</v>
      </c>
    </row>
    <row r="41" spans="1:5">
      <c r="A41" s="266" t="s">
        <v>371</v>
      </c>
      <c r="B41" s="267" t="s">
        <v>396</v>
      </c>
      <c r="C41" s="253">
        <v>26</v>
      </c>
      <c r="D41" s="268">
        <v>2331</v>
      </c>
      <c r="E41" s="269">
        <v>3229</v>
      </c>
    </row>
    <row r="42" spans="1:5">
      <c r="A42" s="266" t="s">
        <v>372</v>
      </c>
      <c r="B42" s="267" t="s">
        <v>373</v>
      </c>
      <c r="C42" s="253">
        <v>27</v>
      </c>
      <c r="D42" s="275">
        <v>54</v>
      </c>
      <c r="E42" s="276">
        <v>162</v>
      </c>
    </row>
    <row r="43" spans="1:5" ht="14.5">
      <c r="A43" s="261" t="s">
        <v>374</v>
      </c>
      <c r="B43" s="262" t="s">
        <v>375</v>
      </c>
      <c r="C43" s="263">
        <v>28</v>
      </c>
      <c r="D43" s="296">
        <v>31</v>
      </c>
      <c r="E43" s="316"/>
    </row>
    <row r="44" spans="1:5" ht="14.5">
      <c r="A44" s="266" t="s">
        <v>376</v>
      </c>
      <c r="B44" s="267" t="s">
        <v>377</v>
      </c>
      <c r="C44" s="253">
        <v>29</v>
      </c>
      <c r="D44" s="275">
        <v>31</v>
      </c>
      <c r="E44" s="278"/>
    </row>
    <row r="45" spans="1:5">
      <c r="A45" s="266" t="s">
        <v>378</v>
      </c>
      <c r="B45" s="267" t="s">
        <v>379</v>
      </c>
      <c r="C45" s="253">
        <v>30</v>
      </c>
      <c r="D45" s="275">
        <v>176</v>
      </c>
      <c r="E45" s="276">
        <v>691</v>
      </c>
    </row>
    <row r="46" spans="1:5">
      <c r="A46" s="266" t="s">
        <v>380</v>
      </c>
      <c r="B46" s="267" t="s">
        <v>381</v>
      </c>
      <c r="C46" s="253">
        <v>31</v>
      </c>
      <c r="D46" s="268">
        <v>3604</v>
      </c>
      <c r="E46" s="269">
        <v>1441</v>
      </c>
    </row>
    <row r="47" spans="1:5">
      <c r="A47" s="255" t="s">
        <v>365</v>
      </c>
      <c r="B47" s="260" t="s">
        <v>382</v>
      </c>
      <c r="C47" s="257">
        <v>32</v>
      </c>
      <c r="D47" s="258">
        <v>-1074</v>
      </c>
      <c r="E47" s="259">
        <v>2641</v>
      </c>
    </row>
    <row r="48" spans="1:5">
      <c r="A48" s="255" t="s">
        <v>383</v>
      </c>
      <c r="B48" s="260" t="s">
        <v>384</v>
      </c>
      <c r="C48" s="257">
        <v>33</v>
      </c>
      <c r="D48" s="258">
        <v>60210</v>
      </c>
      <c r="E48" s="259">
        <v>46338</v>
      </c>
    </row>
    <row r="49" spans="1:5">
      <c r="A49" s="261" t="s">
        <v>385</v>
      </c>
      <c r="B49" s="262" t="s">
        <v>386</v>
      </c>
      <c r="C49" s="263">
        <v>34</v>
      </c>
      <c r="D49" s="264">
        <v>13670</v>
      </c>
      <c r="E49" s="265">
        <v>8354</v>
      </c>
    </row>
    <row r="50" spans="1:5">
      <c r="A50" s="266" t="s">
        <v>387</v>
      </c>
      <c r="B50" s="267" t="s">
        <v>388</v>
      </c>
      <c r="C50" s="253">
        <v>35</v>
      </c>
      <c r="D50" s="268">
        <v>3845</v>
      </c>
      <c r="E50" s="276"/>
    </row>
    <row r="51" spans="1:5">
      <c r="A51" s="266" t="s">
        <v>389</v>
      </c>
      <c r="B51" s="267" t="s">
        <v>390</v>
      </c>
      <c r="C51" s="253">
        <v>36</v>
      </c>
      <c r="D51" s="268">
        <v>9825</v>
      </c>
      <c r="E51" s="269">
        <v>8354</v>
      </c>
    </row>
    <row r="52" spans="1:5">
      <c r="A52" s="255" t="s">
        <v>383</v>
      </c>
      <c r="B52" s="260" t="s">
        <v>391</v>
      </c>
      <c r="C52" s="257">
        <v>37</v>
      </c>
      <c r="D52" s="258">
        <v>46540</v>
      </c>
      <c r="E52" s="259">
        <v>37984</v>
      </c>
    </row>
    <row r="53" spans="1:5">
      <c r="A53" s="255" t="s">
        <v>392</v>
      </c>
      <c r="B53" s="260" t="s">
        <v>393</v>
      </c>
      <c r="C53" s="257">
        <v>38</v>
      </c>
      <c r="D53" s="258">
        <v>46540</v>
      </c>
      <c r="E53" s="259">
        <v>37984</v>
      </c>
    </row>
    <row r="54" spans="1:5" ht="13" thickBot="1">
      <c r="A54" s="279" t="s">
        <v>365</v>
      </c>
      <c r="B54" s="280" t="s">
        <v>394</v>
      </c>
      <c r="C54" s="281">
        <v>39</v>
      </c>
      <c r="D54" s="282">
        <v>260067</v>
      </c>
      <c r="E54" s="283">
        <v>217213</v>
      </c>
    </row>
  </sheetData>
  <mergeCells count="11">
    <mergeCell ref="A1:E1"/>
    <mergeCell ref="A2:E2"/>
    <mergeCell ref="A3:E3"/>
    <mergeCell ref="A4:E4"/>
    <mergeCell ref="C6:E6"/>
    <mergeCell ref="C7:E7"/>
    <mergeCell ref="C8:E8"/>
    <mergeCell ref="C9:E9"/>
    <mergeCell ref="C10:E10"/>
    <mergeCell ref="A9:B9"/>
    <mergeCell ref="A10:B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228"/>
  <sheetViews>
    <sheetView zoomScaleNormal="100" workbookViewId="0">
      <selection activeCell="M34" sqref="M34"/>
    </sheetView>
  </sheetViews>
  <sheetFormatPr defaultRowHeight="12.5"/>
  <cols>
    <col min="6" max="7" width="9" bestFit="1" customWidth="1"/>
    <col min="8" max="8" width="9.81640625" bestFit="1" customWidth="1"/>
    <col min="9" max="9" width="10.26953125" bestFit="1" customWidth="1"/>
  </cols>
  <sheetData>
    <row r="1" spans="1:9" ht="38.5" customHeight="1">
      <c r="A1" s="443" t="s">
        <v>577</v>
      </c>
      <c r="B1" s="443"/>
      <c r="C1" s="443"/>
      <c r="D1" s="443"/>
      <c r="E1" s="443"/>
      <c r="F1" s="443"/>
      <c r="G1" s="443"/>
      <c r="H1" s="443"/>
      <c r="I1" s="443"/>
    </row>
    <row r="2" spans="1:9" ht="9" customHeight="1">
      <c r="A2" s="252"/>
    </row>
    <row r="3" spans="1:9" ht="15.5">
      <c r="A3" s="444" t="s">
        <v>397</v>
      </c>
      <c r="B3" s="444"/>
      <c r="C3" s="444"/>
      <c r="D3" s="444"/>
      <c r="E3" s="444"/>
      <c r="F3" s="444"/>
      <c r="G3" s="444"/>
      <c r="H3" s="444"/>
      <c r="I3" s="444"/>
    </row>
    <row r="4" spans="1:9" ht="14">
      <c r="A4" s="407" t="s">
        <v>398</v>
      </c>
      <c r="B4" s="407"/>
      <c r="C4" s="407"/>
      <c r="D4" s="407"/>
      <c r="E4" s="407"/>
      <c r="F4" s="407"/>
      <c r="G4" s="407"/>
      <c r="H4" s="407"/>
      <c r="I4" s="407"/>
    </row>
    <row r="5" spans="1:9" ht="120.65" customHeight="1">
      <c r="A5" s="401" t="s">
        <v>399</v>
      </c>
      <c r="B5" s="401"/>
      <c r="C5" s="401"/>
      <c r="D5" s="401"/>
      <c r="E5" s="401"/>
      <c r="F5" s="401"/>
      <c r="G5" s="401"/>
      <c r="H5" s="401"/>
      <c r="I5" s="401"/>
    </row>
    <row r="6" spans="1:9" ht="64.150000000000006" customHeight="1">
      <c r="A6" s="401" t="s">
        <v>400</v>
      </c>
      <c r="B6" s="401"/>
      <c r="C6" s="401"/>
      <c r="D6" s="401"/>
      <c r="E6" s="401"/>
      <c r="F6" s="401"/>
      <c r="G6" s="401"/>
      <c r="H6" s="401"/>
      <c r="I6" s="401"/>
    </row>
    <row r="7" spans="1:9" ht="48.65" customHeight="1">
      <c r="A7" s="401" t="s">
        <v>401</v>
      </c>
      <c r="B7" s="401"/>
      <c r="C7" s="401"/>
      <c r="D7" s="401"/>
      <c r="E7" s="401"/>
      <c r="F7" s="401"/>
      <c r="G7" s="401"/>
      <c r="H7" s="401"/>
      <c r="I7" s="401"/>
    </row>
    <row r="8" spans="1:9" ht="81.650000000000006" customHeight="1">
      <c r="A8" s="401" t="s">
        <v>402</v>
      </c>
      <c r="B8" s="401"/>
      <c r="C8" s="401"/>
      <c r="D8" s="401"/>
      <c r="E8" s="401"/>
      <c r="F8" s="401"/>
      <c r="G8" s="401"/>
      <c r="H8" s="401"/>
      <c r="I8" s="401"/>
    </row>
    <row r="9" spans="1:9" ht="40.9" customHeight="1">
      <c r="A9" s="401" t="s">
        <v>403</v>
      </c>
      <c r="B9" s="401"/>
      <c r="C9" s="401"/>
      <c r="D9" s="401"/>
      <c r="E9" s="401"/>
      <c r="F9" s="401"/>
      <c r="G9" s="401"/>
      <c r="H9" s="401"/>
      <c r="I9" s="401"/>
    </row>
    <row r="10" spans="1:9" ht="141.65" customHeight="1">
      <c r="A10" s="401" t="s">
        <v>404</v>
      </c>
      <c r="B10" s="401"/>
      <c r="C10" s="401"/>
      <c r="D10" s="401"/>
      <c r="E10" s="401"/>
      <c r="F10" s="401"/>
      <c r="G10" s="401"/>
      <c r="H10" s="401"/>
      <c r="I10" s="401"/>
    </row>
    <row r="11" spans="1:9" ht="14">
      <c r="A11" s="407" t="s">
        <v>405</v>
      </c>
      <c r="B11" s="407"/>
      <c r="C11" s="407"/>
      <c r="D11" s="407"/>
      <c r="E11" s="407"/>
      <c r="F11" s="407"/>
      <c r="G11" s="407"/>
      <c r="H11" s="407"/>
      <c r="I11" s="407"/>
    </row>
    <row r="12" spans="1:9" ht="14">
      <c r="A12" s="441" t="s">
        <v>406</v>
      </c>
      <c r="B12" s="441"/>
      <c r="C12" s="441"/>
      <c r="D12" s="441"/>
      <c r="E12" s="441"/>
      <c r="F12" s="441"/>
      <c r="G12" s="441"/>
      <c r="H12" s="441"/>
      <c r="I12" s="441"/>
    </row>
    <row r="13" spans="1:9" ht="14">
      <c r="B13" s="441" t="s">
        <v>407</v>
      </c>
      <c r="C13" s="441"/>
      <c r="D13" s="441"/>
      <c r="E13" s="441"/>
      <c r="G13" s="318">
        <v>0.81330000000000002</v>
      </c>
    </row>
    <row r="14" spans="1:9" ht="16.149999999999999" customHeight="1">
      <c r="B14" s="441" t="s">
        <v>408</v>
      </c>
      <c r="C14" s="441"/>
      <c r="D14" s="441"/>
      <c r="E14" s="441"/>
      <c r="G14" s="318">
        <v>0.1867</v>
      </c>
    </row>
    <row r="15" spans="1:9" ht="14">
      <c r="A15" s="407" t="s">
        <v>409</v>
      </c>
      <c r="B15" s="407"/>
      <c r="C15" s="407"/>
      <c r="D15" s="407"/>
      <c r="E15" s="407"/>
      <c r="F15" s="407"/>
      <c r="G15" s="407"/>
      <c r="H15" s="407"/>
      <c r="I15" s="407"/>
    </row>
    <row r="16" spans="1:9" ht="14">
      <c r="B16" s="441" t="s">
        <v>171</v>
      </c>
      <c r="C16" s="441"/>
      <c r="D16" s="441"/>
      <c r="E16" s="441"/>
    </row>
    <row r="17" spans="1:9" ht="14">
      <c r="B17" s="441" t="s">
        <v>172</v>
      </c>
      <c r="C17" s="441"/>
      <c r="D17" s="441"/>
      <c r="E17" s="441"/>
    </row>
    <row r="18" spans="1:9" ht="14">
      <c r="B18" s="441" t="s">
        <v>174</v>
      </c>
      <c r="C18" s="441"/>
      <c r="D18" s="441"/>
      <c r="E18" s="441"/>
    </row>
    <row r="19" spans="1:9" ht="14">
      <c r="B19" s="441" t="s">
        <v>176</v>
      </c>
      <c r="C19" s="441"/>
      <c r="D19" s="441"/>
      <c r="E19" s="441"/>
    </row>
    <row r="20" spans="1:9" ht="14">
      <c r="A20" s="407" t="s">
        <v>173</v>
      </c>
      <c r="B20" s="407"/>
      <c r="C20" s="407"/>
      <c r="D20" s="407"/>
      <c r="E20" s="407"/>
      <c r="F20" s="407"/>
      <c r="G20" s="407"/>
      <c r="H20" s="407"/>
      <c r="I20" s="407"/>
    </row>
    <row r="21" spans="1:9" ht="14">
      <c r="B21" s="441" t="s">
        <v>175</v>
      </c>
      <c r="C21" s="441"/>
      <c r="D21" s="441"/>
      <c r="E21" s="441"/>
    </row>
    <row r="22" spans="1:9" ht="14">
      <c r="A22" s="407" t="s">
        <v>410</v>
      </c>
      <c r="B22" s="407"/>
      <c r="C22" s="407"/>
      <c r="D22" s="407"/>
      <c r="E22" s="407"/>
      <c r="F22" s="407"/>
      <c r="G22" s="407"/>
      <c r="H22" s="407"/>
      <c r="I22" s="407"/>
    </row>
    <row r="23" spans="1:9" ht="42" customHeight="1">
      <c r="A23" s="401" t="s">
        <v>411</v>
      </c>
      <c r="B23" s="401"/>
      <c r="C23" s="401"/>
      <c r="D23" s="401"/>
      <c r="E23" s="401"/>
      <c r="F23" s="401"/>
      <c r="G23" s="401"/>
      <c r="H23" s="401"/>
      <c r="I23" s="401"/>
    </row>
    <row r="24" spans="1:9" ht="14">
      <c r="A24" s="401" t="s">
        <v>412</v>
      </c>
      <c r="B24" s="401"/>
      <c r="C24" s="401"/>
      <c r="D24" s="401"/>
      <c r="E24" s="401"/>
      <c r="F24" s="401"/>
      <c r="G24" s="401"/>
      <c r="H24" s="401"/>
      <c r="I24" s="401"/>
    </row>
    <row r="25" spans="1:9" ht="14">
      <c r="A25" s="401" t="s">
        <v>413</v>
      </c>
      <c r="B25" s="401"/>
      <c r="C25" s="401"/>
      <c r="D25" s="401"/>
      <c r="E25" s="401"/>
      <c r="F25" s="401"/>
      <c r="G25" s="401"/>
      <c r="H25" s="401"/>
      <c r="I25" s="401"/>
    </row>
    <row r="26" spans="1:9" ht="14">
      <c r="A26" s="401" t="s">
        <v>414</v>
      </c>
      <c r="B26" s="401"/>
      <c r="C26" s="401"/>
      <c r="D26" s="401"/>
      <c r="E26" s="401"/>
      <c r="F26" s="401"/>
      <c r="G26" s="401"/>
      <c r="H26" s="401"/>
      <c r="I26" s="401"/>
    </row>
    <row r="27" spans="1:9" ht="14">
      <c r="A27" s="401" t="s">
        <v>415</v>
      </c>
      <c r="B27" s="401"/>
      <c r="C27" s="401"/>
      <c r="D27" s="401"/>
      <c r="E27" s="401"/>
      <c r="F27" s="401"/>
      <c r="G27" s="401"/>
      <c r="H27" s="401"/>
      <c r="I27" s="401"/>
    </row>
    <row r="28" spans="1:9" ht="14">
      <c r="A28" s="401" t="s">
        <v>416</v>
      </c>
      <c r="B28" s="401"/>
      <c r="C28" s="401"/>
      <c r="D28" s="401"/>
      <c r="E28" s="401"/>
      <c r="F28" s="401"/>
      <c r="G28" s="401"/>
      <c r="H28" s="401"/>
      <c r="I28" s="401"/>
    </row>
    <row r="29" spans="1:9" ht="14">
      <c r="A29" s="407" t="s">
        <v>417</v>
      </c>
      <c r="B29" s="407"/>
      <c r="C29" s="407"/>
      <c r="D29" s="407"/>
      <c r="E29" s="407"/>
      <c r="F29" s="407"/>
      <c r="G29" s="407"/>
      <c r="H29" s="407"/>
      <c r="I29" s="407"/>
    </row>
    <row r="30" spans="1:9" ht="14.5">
      <c r="A30" s="442" t="s">
        <v>418</v>
      </c>
      <c r="B30" s="442"/>
      <c r="C30" s="442"/>
      <c r="D30" s="360"/>
      <c r="E30" s="442" t="s">
        <v>419</v>
      </c>
      <c r="F30" s="442"/>
      <c r="G30" s="442"/>
      <c r="H30" s="442"/>
    </row>
    <row r="31" spans="1:9" ht="14.5">
      <c r="A31" s="442" t="s">
        <v>420</v>
      </c>
      <c r="B31" s="442"/>
      <c r="C31" s="442"/>
      <c r="D31" s="360"/>
      <c r="E31" s="441" t="s">
        <v>421</v>
      </c>
      <c r="F31" s="441"/>
      <c r="G31" s="441"/>
      <c r="H31" s="441"/>
    </row>
    <row r="32" spans="1:9" ht="14.5">
      <c r="A32" s="442" t="s">
        <v>408</v>
      </c>
      <c r="B32" s="442"/>
      <c r="C32" s="442"/>
      <c r="D32" s="360"/>
      <c r="E32" s="441" t="s">
        <v>422</v>
      </c>
      <c r="F32" s="441"/>
      <c r="G32" s="441"/>
      <c r="H32" s="441"/>
    </row>
    <row r="33" spans="1:9" ht="14">
      <c r="E33" s="441" t="s">
        <v>423</v>
      </c>
      <c r="F33" s="441"/>
      <c r="G33" s="441"/>
      <c r="H33" s="441"/>
    </row>
    <row r="34" spans="1:9" ht="14">
      <c r="E34" s="441" t="s">
        <v>424</v>
      </c>
      <c r="F34" s="441"/>
      <c r="G34" s="441"/>
      <c r="H34" s="441"/>
    </row>
    <row r="35" spans="1:9" ht="14">
      <c r="A35" s="401" t="s">
        <v>425</v>
      </c>
      <c r="B35" s="401"/>
      <c r="C35" s="401"/>
      <c r="D35" s="401"/>
      <c r="E35" s="401"/>
      <c r="F35" s="401"/>
      <c r="G35" s="401"/>
      <c r="H35" s="401"/>
      <c r="I35" s="401"/>
    </row>
    <row r="36" spans="1:9" ht="14">
      <c r="A36" s="407" t="s">
        <v>426</v>
      </c>
      <c r="B36" s="407"/>
      <c r="C36" s="407"/>
      <c r="D36" s="407"/>
      <c r="E36" s="407"/>
      <c r="F36" s="407"/>
      <c r="G36" s="407"/>
      <c r="H36" s="407"/>
      <c r="I36" s="407"/>
    </row>
    <row r="37" spans="1:9" ht="31.9" customHeight="1">
      <c r="A37" s="401" t="s">
        <v>427</v>
      </c>
      <c r="B37" s="401"/>
      <c r="C37" s="401"/>
      <c r="D37" s="401"/>
      <c r="E37" s="401"/>
      <c r="F37" s="401"/>
      <c r="G37" s="401"/>
      <c r="H37" s="401"/>
      <c r="I37" s="401"/>
    </row>
    <row r="38" spans="1:9" ht="30.65" customHeight="1">
      <c r="A38" s="401" t="s">
        <v>428</v>
      </c>
      <c r="B38" s="401"/>
      <c r="C38" s="401"/>
      <c r="D38" s="401"/>
      <c r="E38" s="401"/>
      <c r="F38" s="401"/>
      <c r="G38" s="401"/>
      <c r="H38" s="401"/>
      <c r="I38" s="401"/>
    </row>
    <row r="39" spans="1:9" ht="14">
      <c r="A39" s="250"/>
    </row>
    <row r="40" spans="1:9" ht="14">
      <c r="A40" s="407" t="s">
        <v>429</v>
      </c>
      <c r="B40" s="407"/>
      <c r="C40" s="407"/>
      <c r="D40" s="407"/>
      <c r="E40" s="407"/>
      <c r="F40" s="407"/>
      <c r="G40" s="407"/>
      <c r="H40" s="407"/>
      <c r="I40" s="407"/>
    </row>
    <row r="41" spans="1:9" ht="108" customHeight="1">
      <c r="A41" s="401" t="s">
        <v>568</v>
      </c>
      <c r="B41" s="401"/>
      <c r="C41" s="401"/>
      <c r="D41" s="401"/>
      <c r="E41" s="401"/>
      <c r="F41" s="401"/>
      <c r="G41" s="401"/>
      <c r="H41" s="401"/>
      <c r="I41" s="401"/>
    </row>
    <row r="42" spans="1:9" ht="14">
      <c r="A42" s="250"/>
    </row>
    <row r="43" spans="1:9" ht="14">
      <c r="A43" s="407" t="s">
        <v>430</v>
      </c>
      <c r="B43" s="407"/>
      <c r="C43" s="407"/>
      <c r="D43" s="407"/>
      <c r="E43" s="407"/>
      <c r="F43" s="407"/>
      <c r="G43" s="407"/>
      <c r="H43" s="407"/>
      <c r="I43" s="407"/>
    </row>
    <row r="44" spans="1:9" ht="32.5" customHeight="1">
      <c r="A44" s="401" t="s">
        <v>431</v>
      </c>
      <c r="B44" s="401"/>
      <c r="C44" s="401"/>
      <c r="D44" s="401"/>
      <c r="E44" s="401"/>
      <c r="F44" s="401"/>
      <c r="G44" s="401"/>
      <c r="H44" s="401"/>
      <c r="I44" s="401"/>
    </row>
    <row r="45" spans="1:9" ht="90" customHeight="1">
      <c r="A45" s="401" t="s">
        <v>432</v>
      </c>
      <c r="B45" s="401"/>
      <c r="C45" s="401"/>
      <c r="D45" s="401"/>
      <c r="E45" s="401"/>
      <c r="F45" s="401"/>
      <c r="G45" s="401"/>
      <c r="H45" s="401"/>
      <c r="I45" s="401"/>
    </row>
    <row r="46" spans="1:9" ht="16.899999999999999" customHeight="1">
      <c r="A46" s="401" t="s">
        <v>433</v>
      </c>
      <c r="B46" s="401"/>
      <c r="C46" s="401"/>
      <c r="D46" s="401"/>
      <c r="E46" s="401"/>
      <c r="F46" s="401"/>
      <c r="G46" s="401"/>
      <c r="H46" s="401"/>
      <c r="I46" s="401"/>
    </row>
    <row r="47" spans="1:9" ht="13.15" customHeight="1">
      <c r="A47" s="413" t="s">
        <v>569</v>
      </c>
      <c r="B47" s="413"/>
      <c r="C47" s="413"/>
      <c r="D47" s="413"/>
      <c r="E47" s="413"/>
      <c r="F47" s="413"/>
      <c r="G47" s="413"/>
      <c r="H47" s="413"/>
      <c r="I47" s="413"/>
    </row>
    <row r="48" spans="1:9" ht="82.9" customHeight="1">
      <c r="A48" s="401" t="s">
        <v>434</v>
      </c>
      <c r="B48" s="401"/>
      <c r="C48" s="401"/>
      <c r="D48" s="401"/>
      <c r="E48" s="401"/>
      <c r="F48" s="401"/>
      <c r="G48" s="401"/>
      <c r="H48" s="401"/>
      <c r="I48" s="401"/>
    </row>
    <row r="49" spans="1:9" ht="14.5" thickBot="1">
      <c r="A49" s="401" t="s">
        <v>435</v>
      </c>
      <c r="B49" s="401"/>
      <c r="C49" s="401"/>
      <c r="D49" s="401"/>
      <c r="E49" s="401"/>
      <c r="F49" s="401"/>
      <c r="G49" s="401"/>
      <c r="H49" s="401"/>
      <c r="I49" s="401"/>
    </row>
    <row r="50" spans="1:9" ht="37.15" customHeight="1" thickTop="1" thickBot="1">
      <c r="A50" s="408" t="s">
        <v>436</v>
      </c>
      <c r="B50" s="408"/>
      <c r="C50" s="408"/>
      <c r="D50" s="408"/>
      <c r="E50" s="408"/>
      <c r="F50" s="408" t="s">
        <v>437</v>
      </c>
      <c r="G50" s="408"/>
      <c r="H50" s="440" t="s">
        <v>438</v>
      </c>
      <c r="I50" s="440"/>
    </row>
    <row r="51" spans="1:9">
      <c r="A51" s="409" t="s">
        <v>207</v>
      </c>
      <c r="B51" s="409"/>
      <c r="C51" s="409"/>
      <c r="D51" s="409"/>
      <c r="E51" s="409"/>
      <c r="F51" s="409" t="s">
        <v>439</v>
      </c>
      <c r="G51" s="409"/>
      <c r="H51" s="411" t="s">
        <v>440</v>
      </c>
      <c r="I51" s="411"/>
    </row>
    <row r="52" spans="1:9" ht="13.15" customHeight="1">
      <c r="A52" s="410" t="s">
        <v>441</v>
      </c>
      <c r="B52" s="410"/>
      <c r="C52" s="410"/>
      <c r="D52" s="410"/>
      <c r="E52" s="410"/>
      <c r="F52" s="410" t="s">
        <v>439</v>
      </c>
      <c r="G52" s="410"/>
      <c r="H52" s="412" t="s">
        <v>442</v>
      </c>
      <c r="I52" s="412"/>
    </row>
    <row r="53" spans="1:9">
      <c r="A53" s="410" t="s">
        <v>443</v>
      </c>
      <c r="B53" s="410"/>
      <c r="C53" s="410"/>
      <c r="D53" s="410"/>
      <c r="E53" s="410"/>
      <c r="F53" s="410" t="s">
        <v>439</v>
      </c>
      <c r="G53" s="410"/>
      <c r="H53" s="412" t="s">
        <v>444</v>
      </c>
      <c r="I53" s="412"/>
    </row>
    <row r="54" spans="1:9">
      <c r="A54" s="410" t="s">
        <v>445</v>
      </c>
      <c r="B54" s="410"/>
      <c r="C54" s="410"/>
      <c r="D54" s="410"/>
      <c r="E54" s="410"/>
      <c r="F54" s="410" t="s">
        <v>439</v>
      </c>
      <c r="G54" s="410"/>
      <c r="H54" s="412" t="s">
        <v>444</v>
      </c>
      <c r="I54" s="412"/>
    </row>
    <row r="55" spans="1:9">
      <c r="A55" s="410" t="s">
        <v>446</v>
      </c>
      <c r="B55" s="410"/>
      <c r="C55" s="410"/>
      <c r="D55" s="410"/>
      <c r="E55" s="410"/>
      <c r="F55" s="410" t="s">
        <v>439</v>
      </c>
      <c r="G55" s="410"/>
      <c r="H55" s="412" t="s">
        <v>447</v>
      </c>
      <c r="I55" s="412"/>
    </row>
    <row r="56" spans="1:9" ht="13.9" customHeight="1">
      <c r="A56" s="410" t="s">
        <v>197</v>
      </c>
      <c r="B56" s="410"/>
      <c r="C56" s="410"/>
      <c r="D56" s="410"/>
      <c r="E56" s="410"/>
      <c r="F56" s="410" t="s">
        <v>439</v>
      </c>
      <c r="G56" s="410"/>
      <c r="H56" s="412" t="s">
        <v>442</v>
      </c>
      <c r="I56" s="412"/>
    </row>
    <row r="57" spans="1:9" ht="14">
      <c r="A57" s="250"/>
    </row>
    <row r="58" spans="1:9" ht="31.15" customHeight="1">
      <c r="A58" s="401" t="s">
        <v>448</v>
      </c>
      <c r="B58" s="401"/>
      <c r="C58" s="401"/>
      <c r="D58" s="401"/>
      <c r="E58" s="401"/>
      <c r="F58" s="401"/>
      <c r="G58" s="401"/>
      <c r="H58" s="401"/>
      <c r="I58" s="401"/>
    </row>
    <row r="59" spans="1:9" ht="49.9" customHeight="1">
      <c r="A59" s="401" t="s">
        <v>449</v>
      </c>
      <c r="B59" s="401"/>
      <c r="C59" s="401"/>
      <c r="D59" s="401"/>
      <c r="E59" s="401"/>
      <c r="F59" s="401"/>
      <c r="G59" s="401"/>
      <c r="H59" s="401"/>
      <c r="I59" s="401"/>
    </row>
    <row r="60" spans="1:9" ht="13.9" customHeight="1">
      <c r="A60" s="321"/>
    </row>
    <row r="61" spans="1:9" ht="14">
      <c r="A61" s="413" t="s">
        <v>570</v>
      </c>
      <c r="B61" s="413"/>
      <c r="C61" s="413"/>
      <c r="D61" s="413"/>
      <c r="E61" s="413"/>
      <c r="F61" s="413"/>
      <c r="G61" s="413"/>
      <c r="H61" s="413"/>
      <c r="I61" s="413"/>
    </row>
    <row r="62" spans="1:9" ht="14">
      <c r="A62" s="401" t="s">
        <v>203</v>
      </c>
      <c r="B62" s="401"/>
      <c r="C62" s="401"/>
      <c r="D62" s="401"/>
      <c r="E62" s="401"/>
      <c r="F62" s="401"/>
      <c r="G62" s="401"/>
      <c r="H62" s="401"/>
      <c r="I62" s="401"/>
    </row>
    <row r="63" spans="1:9" ht="49.9" customHeight="1">
      <c r="A63" s="401" t="s">
        <v>450</v>
      </c>
      <c r="B63" s="401"/>
      <c r="C63" s="401"/>
      <c r="D63" s="401"/>
      <c r="E63" s="401"/>
      <c r="F63" s="401"/>
      <c r="G63" s="401"/>
      <c r="H63" s="401"/>
      <c r="I63" s="401"/>
    </row>
    <row r="64" spans="1:9" ht="14">
      <c r="A64" s="401" t="s">
        <v>227</v>
      </c>
      <c r="B64" s="401"/>
      <c r="C64" s="401"/>
      <c r="D64" s="401"/>
      <c r="E64" s="401"/>
      <c r="F64" s="401"/>
      <c r="G64" s="401"/>
      <c r="H64" s="401"/>
      <c r="I64" s="401"/>
    </row>
    <row r="65" spans="1:9" ht="67.150000000000006" customHeight="1">
      <c r="A65" s="401" t="s">
        <v>451</v>
      </c>
      <c r="B65" s="401"/>
      <c r="C65" s="401"/>
      <c r="D65" s="401"/>
      <c r="E65" s="401"/>
      <c r="F65" s="401"/>
      <c r="G65" s="401"/>
      <c r="H65" s="401"/>
      <c r="I65" s="401"/>
    </row>
    <row r="66" spans="1:9" ht="14">
      <c r="A66" s="401" t="s">
        <v>293</v>
      </c>
      <c r="B66" s="401"/>
      <c r="C66" s="401"/>
      <c r="D66" s="401"/>
      <c r="E66" s="401"/>
      <c r="F66" s="401"/>
      <c r="G66" s="401"/>
      <c r="H66" s="401"/>
      <c r="I66" s="401"/>
    </row>
    <row r="67" spans="1:9" ht="49.9" customHeight="1">
      <c r="A67" s="401" t="s">
        <v>452</v>
      </c>
      <c r="B67" s="401"/>
      <c r="C67" s="401"/>
      <c r="D67" s="401"/>
      <c r="E67" s="401"/>
      <c r="F67" s="401"/>
      <c r="G67" s="401"/>
      <c r="H67" s="401"/>
      <c r="I67" s="401"/>
    </row>
    <row r="68" spans="1:9" ht="49.9" customHeight="1">
      <c r="A68" s="401" t="s">
        <v>453</v>
      </c>
      <c r="B68" s="401"/>
      <c r="C68" s="401"/>
      <c r="D68" s="401"/>
      <c r="E68" s="401"/>
      <c r="F68" s="401"/>
      <c r="G68" s="401"/>
      <c r="H68" s="401"/>
      <c r="I68" s="401"/>
    </row>
    <row r="69" spans="1:9" ht="49.9" customHeight="1">
      <c r="A69" s="401" t="s">
        <v>454</v>
      </c>
      <c r="B69" s="401"/>
      <c r="C69" s="401"/>
      <c r="D69" s="401"/>
      <c r="E69" s="401"/>
      <c r="F69" s="401"/>
      <c r="G69" s="401"/>
      <c r="H69" s="401"/>
      <c r="I69" s="401"/>
    </row>
    <row r="70" spans="1:9" ht="14">
      <c r="A70" s="401" t="s">
        <v>455</v>
      </c>
      <c r="B70" s="401"/>
      <c r="C70" s="401"/>
      <c r="D70" s="401"/>
      <c r="E70" s="401"/>
      <c r="F70" s="401"/>
      <c r="G70" s="401"/>
      <c r="H70" s="401"/>
      <c r="I70" s="401"/>
    </row>
    <row r="71" spans="1:9" ht="36.65" customHeight="1">
      <c r="A71" s="401" t="s">
        <v>456</v>
      </c>
      <c r="B71" s="401"/>
      <c r="C71" s="401"/>
      <c r="D71" s="401"/>
      <c r="E71" s="401"/>
      <c r="F71" s="401"/>
      <c r="G71" s="401"/>
      <c r="H71" s="401"/>
      <c r="I71" s="401"/>
    </row>
    <row r="72" spans="1:9" ht="49.9" customHeight="1">
      <c r="A72" s="401" t="s">
        <v>457</v>
      </c>
      <c r="B72" s="401"/>
      <c r="C72" s="401"/>
      <c r="D72" s="401"/>
      <c r="E72" s="401"/>
      <c r="F72" s="401"/>
      <c r="G72" s="401"/>
      <c r="H72" s="401"/>
      <c r="I72" s="401"/>
    </row>
    <row r="73" spans="1:9" ht="14">
      <c r="A73" s="401" t="s">
        <v>458</v>
      </c>
      <c r="B73" s="401"/>
      <c r="C73" s="401"/>
      <c r="D73" s="401"/>
      <c r="E73" s="401"/>
      <c r="F73" s="401"/>
      <c r="G73" s="401"/>
      <c r="H73" s="401"/>
      <c r="I73" s="401"/>
    </row>
    <row r="74" spans="1:9" ht="34.9" customHeight="1">
      <c r="A74" s="401" t="s">
        <v>459</v>
      </c>
      <c r="B74" s="401"/>
      <c r="C74" s="401"/>
      <c r="D74" s="401"/>
      <c r="E74" s="401"/>
      <c r="F74" s="401"/>
      <c r="G74" s="401"/>
      <c r="H74" s="401"/>
      <c r="I74" s="401"/>
    </row>
    <row r="75" spans="1:9" ht="14.5" customHeight="1">
      <c r="A75" s="401" t="s">
        <v>460</v>
      </c>
      <c r="B75" s="401"/>
      <c r="C75" s="401"/>
      <c r="D75" s="401"/>
      <c r="E75" s="401"/>
      <c r="F75" s="401"/>
      <c r="G75" s="401"/>
      <c r="H75" s="401"/>
      <c r="I75" s="401"/>
    </row>
    <row r="76" spans="1:9" ht="14">
      <c r="A76" s="321"/>
    </row>
    <row r="77" spans="1:9" ht="14">
      <c r="A77" s="413" t="s">
        <v>571</v>
      </c>
      <c r="B77" s="413"/>
      <c r="C77" s="413"/>
      <c r="D77" s="413"/>
      <c r="E77" s="413"/>
      <c r="F77" s="413"/>
      <c r="G77" s="413"/>
      <c r="H77" s="413"/>
      <c r="I77" s="413"/>
    </row>
    <row r="78" spans="1:9" ht="108.65" customHeight="1">
      <c r="A78" s="401" t="s">
        <v>461</v>
      </c>
      <c r="B78" s="401"/>
      <c r="C78" s="401"/>
      <c r="D78" s="401"/>
      <c r="E78" s="401"/>
      <c r="F78" s="401"/>
      <c r="G78" s="401"/>
      <c r="H78" s="401"/>
      <c r="I78" s="401"/>
    </row>
    <row r="79" spans="1:9" ht="34.9" customHeight="1">
      <c r="A79" s="401" t="s">
        <v>462</v>
      </c>
      <c r="B79" s="401"/>
      <c r="C79" s="401"/>
      <c r="D79" s="401"/>
      <c r="E79" s="401"/>
      <c r="F79" s="401"/>
      <c r="G79" s="401"/>
      <c r="H79" s="401"/>
      <c r="I79" s="401"/>
    </row>
    <row r="80" spans="1:9" ht="14">
      <c r="A80" s="413" t="s">
        <v>572</v>
      </c>
      <c r="B80" s="413"/>
      <c r="C80" s="413"/>
      <c r="D80" s="413"/>
      <c r="E80" s="413"/>
      <c r="F80" s="413"/>
      <c r="G80" s="413"/>
      <c r="H80" s="413"/>
      <c r="I80" s="413"/>
    </row>
    <row r="81" spans="1:9" ht="64.900000000000006" customHeight="1">
      <c r="A81" s="401" t="s">
        <v>463</v>
      </c>
      <c r="B81" s="401"/>
      <c r="C81" s="401"/>
      <c r="D81" s="401"/>
      <c r="E81" s="401"/>
      <c r="F81" s="401"/>
      <c r="G81" s="401"/>
      <c r="H81" s="401"/>
      <c r="I81" s="401"/>
    </row>
    <row r="82" spans="1:9" ht="14">
      <c r="A82" s="413" t="s">
        <v>573</v>
      </c>
      <c r="B82" s="413"/>
      <c r="C82" s="413"/>
      <c r="D82" s="413"/>
      <c r="E82" s="413"/>
      <c r="F82" s="413"/>
      <c r="G82" s="413"/>
      <c r="H82" s="413"/>
      <c r="I82" s="413"/>
    </row>
    <row r="83" spans="1:9" ht="32.5" customHeight="1">
      <c r="A83" s="401" t="s">
        <v>464</v>
      </c>
      <c r="B83" s="401"/>
      <c r="C83" s="401"/>
      <c r="D83" s="401"/>
      <c r="E83" s="401"/>
      <c r="F83" s="401"/>
      <c r="G83" s="401"/>
      <c r="H83" s="401"/>
      <c r="I83" s="401"/>
    </row>
    <row r="84" spans="1:9" ht="33" customHeight="1">
      <c r="A84" s="401" t="s">
        <v>465</v>
      </c>
      <c r="B84" s="401"/>
      <c r="C84" s="401"/>
      <c r="D84" s="401"/>
      <c r="E84" s="401"/>
      <c r="F84" s="401"/>
      <c r="G84" s="401"/>
      <c r="H84" s="401"/>
      <c r="I84" s="401"/>
    </row>
    <row r="85" spans="1:9" ht="64.900000000000006" customHeight="1">
      <c r="A85" s="401" t="s">
        <v>466</v>
      </c>
      <c r="B85" s="401"/>
      <c r="C85" s="401"/>
      <c r="D85" s="401"/>
      <c r="E85" s="401"/>
      <c r="F85" s="401"/>
      <c r="G85" s="401"/>
      <c r="H85" s="401"/>
      <c r="I85" s="401"/>
    </row>
    <row r="86" spans="1:9" ht="37.15" customHeight="1">
      <c r="A86" s="401" t="s">
        <v>467</v>
      </c>
      <c r="B86" s="401"/>
      <c r="C86" s="401"/>
      <c r="D86" s="401"/>
      <c r="E86" s="401"/>
      <c r="F86" s="401"/>
      <c r="G86" s="401"/>
      <c r="H86" s="401"/>
      <c r="I86" s="401"/>
    </row>
    <row r="87" spans="1:9" ht="15.5">
      <c r="A87" s="322"/>
    </row>
    <row r="88" spans="1:9" ht="14">
      <c r="A88" s="407" t="s">
        <v>468</v>
      </c>
      <c r="B88" s="407"/>
      <c r="C88" s="407"/>
      <c r="D88" s="407"/>
      <c r="E88" s="407"/>
      <c r="F88" s="407"/>
      <c r="G88" s="407"/>
      <c r="H88" s="407"/>
      <c r="I88" s="407"/>
    </row>
    <row r="89" spans="1:9" ht="14.5" thickBot="1">
      <c r="A89" s="401" t="s">
        <v>469</v>
      </c>
      <c r="B89" s="401"/>
      <c r="C89" s="401"/>
      <c r="D89" s="401"/>
      <c r="E89" s="401"/>
      <c r="F89" s="401"/>
      <c r="G89" s="401"/>
      <c r="H89" s="401"/>
      <c r="I89" s="401"/>
    </row>
    <row r="90" spans="1:9" ht="34.15" customHeight="1" thickTop="1">
      <c r="A90" s="419"/>
      <c r="B90" s="420"/>
      <c r="C90" s="420"/>
      <c r="D90" s="421"/>
      <c r="E90" s="453" t="s">
        <v>197</v>
      </c>
      <c r="F90" s="453" t="s">
        <v>195</v>
      </c>
      <c r="G90" s="453" t="s">
        <v>470</v>
      </c>
      <c r="H90" s="453" t="s">
        <v>471</v>
      </c>
      <c r="I90" s="323" t="s">
        <v>25</v>
      </c>
    </row>
    <row r="91" spans="1:9" ht="13" thickBot="1">
      <c r="A91" s="422"/>
      <c r="B91" s="423"/>
      <c r="C91" s="423"/>
      <c r="D91" s="424"/>
      <c r="E91" s="454"/>
      <c r="F91" s="454"/>
      <c r="G91" s="454"/>
      <c r="H91" s="454"/>
      <c r="I91" s="324">
        <v>2021</v>
      </c>
    </row>
    <row r="92" spans="1:9" ht="24" customHeight="1">
      <c r="A92" s="425" t="s">
        <v>472</v>
      </c>
      <c r="B92" s="426"/>
      <c r="C92" s="426"/>
      <c r="D92" s="427"/>
      <c r="E92" s="336"/>
      <c r="F92" s="361"/>
      <c r="G92" s="361"/>
      <c r="H92" s="361"/>
      <c r="I92" s="361"/>
    </row>
    <row r="93" spans="1:9" ht="24" customHeight="1">
      <c r="A93" s="414" t="s">
        <v>473</v>
      </c>
      <c r="B93" s="405"/>
      <c r="C93" s="405"/>
      <c r="D93" s="415"/>
      <c r="E93" s="327">
        <v>854</v>
      </c>
      <c r="F93" s="327">
        <v>54</v>
      </c>
      <c r="G93" s="328">
        <v>369</v>
      </c>
      <c r="H93" s="327" t="s">
        <v>474</v>
      </c>
      <c r="I93" s="329">
        <v>1277</v>
      </c>
    </row>
    <row r="94" spans="1:9">
      <c r="A94" s="414" t="s">
        <v>475</v>
      </c>
      <c r="B94" s="405"/>
      <c r="C94" s="405"/>
      <c r="D94" s="415"/>
      <c r="E94" s="327">
        <v>13</v>
      </c>
      <c r="F94" s="327">
        <v>34</v>
      </c>
      <c r="G94" s="328">
        <v>303</v>
      </c>
      <c r="H94" s="327" t="s">
        <v>474</v>
      </c>
      <c r="I94" s="327">
        <v>350</v>
      </c>
    </row>
    <row r="95" spans="1:9">
      <c r="A95" s="414" t="s">
        <v>476</v>
      </c>
      <c r="B95" s="405"/>
      <c r="C95" s="405"/>
      <c r="D95" s="415"/>
      <c r="E95" s="327" t="s">
        <v>474</v>
      </c>
      <c r="F95" s="327" t="s">
        <v>474</v>
      </c>
      <c r="G95" s="328" t="s">
        <v>474</v>
      </c>
      <c r="H95" s="327" t="s">
        <v>474</v>
      </c>
      <c r="I95" s="327" t="s">
        <v>474</v>
      </c>
    </row>
    <row r="96" spans="1:9">
      <c r="A96" s="414" t="s">
        <v>477</v>
      </c>
      <c r="B96" s="405"/>
      <c r="C96" s="405"/>
      <c r="D96" s="415"/>
      <c r="E96" s="327" t="s">
        <v>474</v>
      </c>
      <c r="F96" s="327" t="s">
        <v>474</v>
      </c>
      <c r="G96" s="328" t="s">
        <v>474</v>
      </c>
      <c r="H96" s="327" t="s">
        <v>474</v>
      </c>
      <c r="I96" s="327" t="s">
        <v>474</v>
      </c>
    </row>
    <row r="97" spans="1:9">
      <c r="A97" s="414" t="s">
        <v>478</v>
      </c>
      <c r="B97" s="405"/>
      <c r="C97" s="405"/>
      <c r="D97" s="415"/>
      <c r="E97" s="327">
        <v>867</v>
      </c>
      <c r="F97" s="327">
        <v>88</v>
      </c>
      <c r="G97" s="328">
        <v>672</v>
      </c>
      <c r="H97" s="327" t="s">
        <v>474</v>
      </c>
      <c r="I97" s="329">
        <v>1627</v>
      </c>
    </row>
    <row r="98" spans="1:9">
      <c r="A98" s="430" t="s">
        <v>479</v>
      </c>
      <c r="B98" s="431"/>
      <c r="C98" s="431"/>
      <c r="D98" s="432"/>
      <c r="E98" s="327"/>
      <c r="F98" s="326"/>
      <c r="G98" s="326"/>
      <c r="H98" s="326"/>
      <c r="I98" s="326"/>
    </row>
    <row r="99" spans="1:9">
      <c r="A99" s="414" t="s">
        <v>480</v>
      </c>
      <c r="B99" s="405"/>
      <c r="C99" s="405"/>
      <c r="D99" s="415"/>
      <c r="E99" s="327">
        <v>666</v>
      </c>
      <c r="F99" s="327">
        <v>1</v>
      </c>
      <c r="G99" s="328">
        <v>254</v>
      </c>
      <c r="H99" s="327" t="s">
        <v>474</v>
      </c>
      <c r="I99" s="327">
        <v>921</v>
      </c>
    </row>
    <row r="100" spans="1:9">
      <c r="A100" s="414" t="s">
        <v>481</v>
      </c>
      <c r="B100" s="405"/>
      <c r="C100" s="405"/>
      <c r="D100" s="415"/>
      <c r="E100" s="327">
        <v>184</v>
      </c>
      <c r="F100" s="327">
        <v>9</v>
      </c>
      <c r="G100" s="328">
        <v>68</v>
      </c>
      <c r="H100" s="327" t="s">
        <v>474</v>
      </c>
      <c r="I100" s="327">
        <v>261</v>
      </c>
    </row>
    <row r="101" spans="1:9">
      <c r="A101" s="414" t="s">
        <v>482</v>
      </c>
      <c r="B101" s="405"/>
      <c r="C101" s="405"/>
      <c r="D101" s="415"/>
      <c r="E101" s="327" t="s">
        <v>474</v>
      </c>
      <c r="F101" s="327" t="s">
        <v>474</v>
      </c>
      <c r="G101" s="328" t="s">
        <v>474</v>
      </c>
      <c r="H101" s="327" t="s">
        <v>474</v>
      </c>
      <c r="I101" s="327" t="s">
        <v>474</v>
      </c>
    </row>
    <row r="102" spans="1:9">
      <c r="A102" s="414" t="s">
        <v>477</v>
      </c>
      <c r="B102" s="405"/>
      <c r="C102" s="405"/>
      <c r="D102" s="415"/>
      <c r="E102" s="327" t="s">
        <v>474</v>
      </c>
      <c r="F102" s="327" t="s">
        <v>474</v>
      </c>
      <c r="G102" s="328" t="s">
        <v>474</v>
      </c>
      <c r="H102" s="327" t="s">
        <v>474</v>
      </c>
      <c r="I102" s="327" t="s">
        <v>474</v>
      </c>
    </row>
    <row r="103" spans="1:9" ht="13" thickBot="1">
      <c r="A103" s="428" t="s">
        <v>478</v>
      </c>
      <c r="B103" s="403"/>
      <c r="C103" s="403"/>
      <c r="D103" s="429"/>
      <c r="E103" s="330">
        <v>850</v>
      </c>
      <c r="F103" s="330">
        <v>10</v>
      </c>
      <c r="G103" s="331">
        <v>322</v>
      </c>
      <c r="H103" s="330" t="s">
        <v>474</v>
      </c>
      <c r="I103" s="332">
        <v>1182</v>
      </c>
    </row>
    <row r="104" spans="1:9">
      <c r="A104" s="425" t="s">
        <v>483</v>
      </c>
      <c r="B104" s="426"/>
      <c r="C104" s="426"/>
      <c r="D104" s="427"/>
      <c r="E104" s="361">
        <v>188</v>
      </c>
      <c r="F104" s="361">
        <v>53</v>
      </c>
      <c r="G104" s="336">
        <v>115</v>
      </c>
      <c r="H104" s="361" t="s">
        <v>474</v>
      </c>
      <c r="I104" s="361">
        <v>356</v>
      </c>
    </row>
    <row r="105" spans="1:9" ht="13" thickBot="1">
      <c r="A105" s="416" t="s">
        <v>484</v>
      </c>
      <c r="B105" s="417"/>
      <c r="C105" s="417"/>
      <c r="D105" s="418"/>
      <c r="E105" s="362">
        <v>17</v>
      </c>
      <c r="F105" s="362">
        <v>78</v>
      </c>
      <c r="G105" s="363">
        <v>350</v>
      </c>
      <c r="H105" s="362" t="s">
        <v>474</v>
      </c>
      <c r="I105" s="362">
        <v>445</v>
      </c>
    </row>
    <row r="106" spans="1:9" ht="14.5" thickBot="1">
      <c r="A106" s="401" t="s">
        <v>485</v>
      </c>
      <c r="B106" s="401"/>
      <c r="C106" s="401"/>
      <c r="D106" s="401"/>
      <c r="E106" s="401"/>
      <c r="F106" s="401"/>
      <c r="G106" s="401"/>
      <c r="H106" s="401"/>
      <c r="I106" s="401"/>
    </row>
    <row r="107" spans="1:9" ht="35" thickTop="1">
      <c r="A107" s="419"/>
      <c r="B107" s="420"/>
      <c r="C107" s="420"/>
      <c r="D107" s="421"/>
      <c r="E107" s="453" t="s">
        <v>207</v>
      </c>
      <c r="F107" s="323" t="s">
        <v>486</v>
      </c>
      <c r="G107" s="453" t="s">
        <v>488</v>
      </c>
      <c r="H107" s="453" t="s">
        <v>489</v>
      </c>
      <c r="I107" s="323" t="s">
        <v>94</v>
      </c>
    </row>
    <row r="108" spans="1:9" ht="13" thickBot="1">
      <c r="A108" s="422"/>
      <c r="B108" s="423"/>
      <c r="C108" s="423"/>
      <c r="D108" s="424"/>
      <c r="E108" s="454"/>
      <c r="F108" s="324" t="s">
        <v>487</v>
      </c>
      <c r="G108" s="454"/>
      <c r="H108" s="454"/>
      <c r="I108" s="324">
        <v>2020</v>
      </c>
    </row>
    <row r="109" spans="1:9">
      <c r="A109" s="425" t="s">
        <v>472</v>
      </c>
      <c r="B109" s="426"/>
      <c r="C109" s="426"/>
      <c r="D109" s="427"/>
      <c r="E109" s="325"/>
      <c r="F109" s="325"/>
      <c r="G109" s="328"/>
      <c r="H109" s="328"/>
      <c r="I109" s="325"/>
    </row>
    <row r="110" spans="1:9">
      <c r="A110" s="414" t="s">
        <v>480</v>
      </c>
      <c r="B110" s="405"/>
      <c r="C110" s="405"/>
      <c r="D110" s="415"/>
      <c r="E110" s="334">
        <v>4050</v>
      </c>
      <c r="F110" s="334">
        <v>15789</v>
      </c>
      <c r="G110" s="328">
        <v>30</v>
      </c>
      <c r="H110" s="328">
        <v>99</v>
      </c>
      <c r="I110" s="334">
        <v>19968</v>
      </c>
    </row>
    <row r="111" spans="1:9">
      <c r="A111" s="414" t="s">
        <v>475</v>
      </c>
      <c r="B111" s="405"/>
      <c r="C111" s="405"/>
      <c r="D111" s="415"/>
      <c r="E111" s="334">
        <v>2364</v>
      </c>
      <c r="F111" s="334">
        <v>1566</v>
      </c>
      <c r="G111" s="328" t="s">
        <v>474</v>
      </c>
      <c r="H111" s="328" t="s">
        <v>474</v>
      </c>
      <c r="I111" s="334">
        <v>3930</v>
      </c>
    </row>
    <row r="112" spans="1:9">
      <c r="A112" s="414" t="s">
        <v>476</v>
      </c>
      <c r="B112" s="405"/>
      <c r="C112" s="405"/>
      <c r="D112" s="415"/>
      <c r="E112" s="328" t="s">
        <v>474</v>
      </c>
      <c r="F112" s="328">
        <v>-589</v>
      </c>
      <c r="G112" s="328" t="s">
        <v>474</v>
      </c>
      <c r="H112" s="328" t="s">
        <v>474</v>
      </c>
      <c r="I112" s="328">
        <v>-589</v>
      </c>
    </row>
    <row r="113" spans="1:9">
      <c r="A113" s="414" t="s">
        <v>477</v>
      </c>
      <c r="B113" s="405"/>
      <c r="C113" s="405"/>
      <c r="D113" s="415"/>
      <c r="E113" s="328" t="s">
        <v>474</v>
      </c>
      <c r="F113" s="328" t="s">
        <v>474</v>
      </c>
      <c r="G113" s="328" t="s">
        <v>474</v>
      </c>
      <c r="H113" s="328" t="s">
        <v>474</v>
      </c>
      <c r="I113" s="328" t="s">
        <v>474</v>
      </c>
    </row>
    <row r="114" spans="1:9">
      <c r="A114" s="414" t="s">
        <v>478</v>
      </c>
      <c r="B114" s="405"/>
      <c r="C114" s="405"/>
      <c r="D114" s="415"/>
      <c r="E114" s="334">
        <v>6414</v>
      </c>
      <c r="F114" s="334">
        <v>16766</v>
      </c>
      <c r="G114" s="328">
        <v>30</v>
      </c>
      <c r="H114" s="328">
        <v>99</v>
      </c>
      <c r="I114" s="334">
        <v>23309</v>
      </c>
    </row>
    <row r="115" spans="1:9">
      <c r="A115" s="430" t="s">
        <v>479</v>
      </c>
      <c r="B115" s="431"/>
      <c r="C115" s="431"/>
      <c r="D115" s="432"/>
      <c r="E115" s="325"/>
      <c r="F115" s="325"/>
      <c r="G115" s="328"/>
      <c r="H115" s="328"/>
      <c r="I115" s="325"/>
    </row>
    <row r="116" spans="1:9">
      <c r="A116" s="414" t="s">
        <v>480</v>
      </c>
      <c r="B116" s="405"/>
      <c r="C116" s="405"/>
      <c r="D116" s="415"/>
      <c r="E116" s="334">
        <v>2314</v>
      </c>
      <c r="F116" s="334">
        <v>13050</v>
      </c>
      <c r="G116" s="328" t="s">
        <v>474</v>
      </c>
      <c r="H116" s="328" t="s">
        <v>474</v>
      </c>
      <c r="I116" s="334">
        <v>15364</v>
      </c>
    </row>
    <row r="117" spans="1:9">
      <c r="A117" s="414" t="s">
        <v>481</v>
      </c>
      <c r="B117" s="405"/>
      <c r="C117" s="405"/>
      <c r="D117" s="415"/>
      <c r="E117" s="328">
        <v>282</v>
      </c>
      <c r="F117" s="334">
        <v>1720</v>
      </c>
      <c r="G117" s="328" t="s">
        <v>474</v>
      </c>
      <c r="H117" s="328" t="s">
        <v>474</v>
      </c>
      <c r="I117" s="334">
        <v>2002</v>
      </c>
    </row>
    <row r="118" spans="1:9">
      <c r="A118" s="414" t="s">
        <v>490</v>
      </c>
      <c r="B118" s="405"/>
      <c r="C118" s="405"/>
      <c r="D118" s="415"/>
      <c r="E118" s="328" t="s">
        <v>474</v>
      </c>
      <c r="F118" s="328">
        <v>-563</v>
      </c>
      <c r="G118" s="328" t="s">
        <v>474</v>
      </c>
      <c r="H118" s="328" t="s">
        <v>474</v>
      </c>
      <c r="I118" s="328">
        <v>-563</v>
      </c>
    </row>
    <row r="119" spans="1:9">
      <c r="A119" s="414" t="s">
        <v>477</v>
      </c>
      <c r="B119" s="405"/>
      <c r="C119" s="405"/>
      <c r="D119" s="415"/>
      <c r="E119" s="328" t="s">
        <v>474</v>
      </c>
      <c r="F119" s="328" t="s">
        <v>474</v>
      </c>
      <c r="G119" s="328" t="s">
        <v>474</v>
      </c>
      <c r="H119" s="328" t="s">
        <v>474</v>
      </c>
      <c r="I119" s="328" t="s">
        <v>474</v>
      </c>
    </row>
    <row r="120" spans="1:9" ht="13" thickBot="1">
      <c r="A120" s="414" t="s">
        <v>478</v>
      </c>
      <c r="B120" s="405"/>
      <c r="C120" s="405"/>
      <c r="D120" s="415"/>
      <c r="E120" s="334">
        <v>2596</v>
      </c>
      <c r="F120" s="334">
        <v>14207</v>
      </c>
      <c r="G120" s="328" t="s">
        <v>474</v>
      </c>
      <c r="H120" s="328" t="s">
        <v>474</v>
      </c>
      <c r="I120" s="334">
        <v>16803</v>
      </c>
    </row>
    <row r="121" spans="1:9">
      <c r="A121" s="425" t="s">
        <v>483</v>
      </c>
      <c r="B121" s="426"/>
      <c r="C121" s="426"/>
      <c r="D121" s="427"/>
      <c r="E121" s="335">
        <v>1736</v>
      </c>
      <c r="F121" s="335">
        <v>2739</v>
      </c>
      <c r="G121" s="336">
        <v>30</v>
      </c>
      <c r="H121" s="336">
        <v>99</v>
      </c>
      <c r="I121" s="335">
        <v>4604</v>
      </c>
    </row>
    <row r="122" spans="1:9" ht="13" thickBot="1">
      <c r="A122" s="416" t="s">
        <v>484</v>
      </c>
      <c r="B122" s="417"/>
      <c r="C122" s="417"/>
      <c r="D122" s="418"/>
      <c r="E122" s="337">
        <v>3818</v>
      </c>
      <c r="F122" s="337">
        <v>2559</v>
      </c>
      <c r="G122" s="333">
        <v>30</v>
      </c>
      <c r="H122" s="333">
        <v>99</v>
      </c>
      <c r="I122" s="337">
        <v>6506</v>
      </c>
    </row>
    <row r="123" spans="1:9" ht="36.65" customHeight="1">
      <c r="A123" s="401" t="s">
        <v>491</v>
      </c>
      <c r="B123" s="401"/>
      <c r="C123" s="401"/>
      <c r="D123" s="401"/>
      <c r="E123" s="401"/>
      <c r="F123" s="401"/>
      <c r="G123" s="401"/>
      <c r="H123" s="401"/>
      <c r="I123" s="401"/>
    </row>
    <row r="124" spans="1:9" ht="14">
      <c r="A124" s="401" t="s">
        <v>492</v>
      </c>
      <c r="B124" s="401"/>
      <c r="C124" s="401"/>
      <c r="D124" s="401"/>
      <c r="E124" s="401"/>
      <c r="F124" s="401"/>
      <c r="G124" s="401"/>
      <c r="H124" s="401"/>
      <c r="I124" s="401"/>
    </row>
    <row r="125" spans="1:9" ht="33.65" customHeight="1">
      <c r="A125" s="401" t="s">
        <v>493</v>
      </c>
      <c r="B125" s="401"/>
      <c r="C125" s="401"/>
      <c r="D125" s="401"/>
      <c r="E125" s="401"/>
      <c r="F125" s="401"/>
      <c r="G125" s="401"/>
      <c r="H125" s="401"/>
      <c r="I125" s="401"/>
    </row>
    <row r="126" spans="1:9" ht="14">
      <c r="A126" s="407" t="s">
        <v>494</v>
      </c>
      <c r="B126" s="407"/>
      <c r="C126" s="407"/>
      <c r="D126" s="407"/>
      <c r="E126" s="407"/>
      <c r="F126" s="407"/>
      <c r="G126" s="407"/>
      <c r="H126" s="407"/>
      <c r="I126" s="407"/>
    </row>
    <row r="127" spans="1:9" ht="60" customHeight="1">
      <c r="A127" s="401" t="s">
        <v>495</v>
      </c>
      <c r="B127" s="401"/>
      <c r="C127" s="401"/>
      <c r="D127" s="401"/>
      <c r="E127" s="401"/>
      <c r="F127" s="401"/>
      <c r="G127" s="401"/>
      <c r="H127" s="401"/>
      <c r="I127" s="401"/>
    </row>
    <row r="128" spans="1:9" ht="39" customHeight="1">
      <c r="A128" s="401" t="s">
        <v>496</v>
      </c>
      <c r="B128" s="401"/>
      <c r="C128" s="401"/>
      <c r="D128" s="401"/>
      <c r="E128" s="401"/>
      <c r="F128" s="401"/>
      <c r="G128" s="401"/>
      <c r="H128" s="401"/>
      <c r="I128" s="401"/>
    </row>
    <row r="129" spans="1:9" ht="14">
      <c r="A129" s="407" t="s">
        <v>497</v>
      </c>
      <c r="B129" s="407"/>
      <c r="C129" s="407"/>
      <c r="D129" s="407"/>
      <c r="E129" s="407"/>
      <c r="F129" s="407"/>
      <c r="G129" s="407"/>
      <c r="H129" s="407"/>
      <c r="I129" s="407"/>
    </row>
    <row r="130" spans="1:9" ht="48" customHeight="1">
      <c r="A130" s="401" t="s">
        <v>498</v>
      </c>
      <c r="B130" s="401"/>
      <c r="C130" s="401"/>
      <c r="D130" s="401"/>
      <c r="E130" s="401"/>
      <c r="F130" s="401"/>
      <c r="G130" s="401"/>
      <c r="H130" s="401"/>
      <c r="I130" s="401"/>
    </row>
    <row r="131" spans="1:9" ht="31.15" customHeight="1">
      <c r="A131" s="401" t="s">
        <v>499</v>
      </c>
      <c r="B131" s="401"/>
      <c r="C131" s="401"/>
      <c r="D131" s="401"/>
      <c r="E131" s="401"/>
      <c r="F131" s="401"/>
      <c r="G131" s="401"/>
      <c r="H131" s="401"/>
      <c r="I131" s="401"/>
    </row>
    <row r="132" spans="1:9" ht="14">
      <c r="A132" s="407" t="s">
        <v>500</v>
      </c>
      <c r="B132" s="407"/>
      <c r="C132" s="407"/>
      <c r="D132" s="407"/>
      <c r="E132" s="407"/>
      <c r="F132" s="407"/>
      <c r="G132" s="407"/>
      <c r="H132" s="407"/>
      <c r="I132" s="407"/>
    </row>
    <row r="133" spans="1:9" ht="44.5" customHeight="1">
      <c r="A133" s="401" t="s">
        <v>501</v>
      </c>
      <c r="B133" s="401"/>
      <c r="C133" s="401"/>
      <c r="D133" s="401"/>
      <c r="E133" s="401"/>
      <c r="F133" s="401"/>
      <c r="G133" s="401"/>
      <c r="H133" s="401"/>
      <c r="I133" s="401"/>
    </row>
    <row r="134" spans="1:9" ht="14">
      <c r="A134" s="407" t="s">
        <v>502</v>
      </c>
      <c r="B134" s="407"/>
      <c r="C134" s="407"/>
      <c r="D134" s="407"/>
      <c r="E134" s="407"/>
      <c r="F134" s="407"/>
      <c r="G134" s="407"/>
      <c r="H134" s="407"/>
      <c r="I134" s="407"/>
    </row>
    <row r="135" spans="1:9" ht="40.15" customHeight="1">
      <c r="A135" s="401" t="s">
        <v>503</v>
      </c>
      <c r="B135" s="401"/>
      <c r="C135" s="401"/>
      <c r="D135" s="401"/>
      <c r="E135" s="401"/>
      <c r="F135" s="401"/>
      <c r="G135" s="401"/>
      <c r="H135" s="401"/>
      <c r="I135" s="401"/>
    </row>
    <row r="136" spans="1:9" ht="14.5" thickBot="1">
      <c r="A136" s="407" t="s">
        <v>504</v>
      </c>
      <c r="B136" s="407"/>
      <c r="C136" s="407"/>
      <c r="D136" s="407"/>
      <c r="E136" s="407"/>
      <c r="F136" s="407"/>
      <c r="G136" s="407"/>
      <c r="H136" s="407"/>
      <c r="I136" s="407"/>
    </row>
    <row r="137" spans="1:9" ht="37.15" customHeight="1" thickBot="1">
      <c r="A137" s="438"/>
      <c r="B137" s="438"/>
      <c r="C137" s="438"/>
      <c r="D137" s="438"/>
      <c r="E137" s="438"/>
      <c r="F137" s="434" t="s">
        <v>505</v>
      </c>
      <c r="G137" s="434"/>
      <c r="H137" s="434"/>
      <c r="I137" s="434"/>
    </row>
    <row r="138" spans="1:9" ht="24" customHeight="1">
      <c r="A138" s="402" t="s">
        <v>506</v>
      </c>
      <c r="B138" s="402"/>
      <c r="C138" s="402"/>
      <c r="D138" s="402"/>
      <c r="E138" s="402"/>
      <c r="F138" s="435">
        <v>18093</v>
      </c>
      <c r="G138" s="435"/>
      <c r="H138" s="435"/>
      <c r="I138" s="435"/>
    </row>
    <row r="139" spans="1:9">
      <c r="A139" s="406" t="s">
        <v>507</v>
      </c>
      <c r="B139" s="406"/>
      <c r="C139" s="406"/>
      <c r="D139" s="406"/>
      <c r="E139" s="406"/>
      <c r="F139" s="435">
        <v>1730</v>
      </c>
      <c r="G139" s="435"/>
      <c r="H139" s="435"/>
      <c r="I139" s="435"/>
    </row>
    <row r="140" spans="1:9" ht="13" thickBot="1">
      <c r="A140" s="405" t="s">
        <v>508</v>
      </c>
      <c r="B140" s="405"/>
      <c r="C140" s="405"/>
      <c r="D140" s="405"/>
      <c r="E140" s="405"/>
      <c r="F140" s="437" t="s">
        <v>474</v>
      </c>
      <c r="G140" s="437"/>
      <c r="H140" s="437"/>
      <c r="I140" s="437"/>
    </row>
    <row r="141" spans="1:9" ht="13" thickBot="1">
      <c r="A141" s="433" t="s">
        <v>509</v>
      </c>
      <c r="B141" s="433"/>
      <c r="C141" s="433"/>
      <c r="D141" s="433"/>
      <c r="E141" s="433"/>
      <c r="F141" s="436">
        <v>19823</v>
      </c>
      <c r="G141" s="436"/>
      <c r="H141" s="436"/>
      <c r="I141" s="436"/>
    </row>
    <row r="143" spans="1:9" ht="14">
      <c r="A143" s="407" t="s">
        <v>510</v>
      </c>
      <c r="B143" s="407"/>
      <c r="C143" s="407"/>
      <c r="D143" s="407"/>
      <c r="E143" s="407"/>
      <c r="F143" s="407"/>
      <c r="G143" s="407"/>
      <c r="H143" s="407"/>
      <c r="I143" s="407"/>
    </row>
    <row r="144" spans="1:9" ht="48" customHeight="1">
      <c r="A144" s="401" t="s">
        <v>511</v>
      </c>
      <c r="B144" s="401"/>
      <c r="C144" s="401"/>
      <c r="D144" s="401"/>
      <c r="E144" s="401"/>
      <c r="F144" s="401"/>
      <c r="G144" s="401"/>
      <c r="H144" s="401"/>
      <c r="I144" s="401"/>
    </row>
    <row r="145" spans="1:9" ht="60" customHeight="1">
      <c r="A145" s="401" t="s">
        <v>512</v>
      </c>
      <c r="B145" s="401"/>
      <c r="C145" s="401"/>
      <c r="D145" s="401"/>
      <c r="E145" s="401"/>
      <c r="F145" s="401"/>
      <c r="G145" s="401"/>
      <c r="H145" s="401"/>
      <c r="I145" s="401"/>
    </row>
    <row r="146" spans="1:9" ht="38.5" customHeight="1">
      <c r="A146" s="401" t="s">
        <v>513</v>
      </c>
      <c r="B146" s="401"/>
      <c r="C146" s="401"/>
      <c r="D146" s="401"/>
      <c r="E146" s="401"/>
      <c r="F146" s="401"/>
      <c r="G146" s="401"/>
      <c r="H146" s="401"/>
      <c r="I146" s="401"/>
    </row>
    <row r="147" spans="1:9" ht="57" customHeight="1">
      <c r="A147" s="401" t="s">
        <v>514</v>
      </c>
      <c r="B147" s="401"/>
      <c r="C147" s="401"/>
      <c r="D147" s="401"/>
      <c r="E147" s="401"/>
      <c r="F147" s="401"/>
      <c r="G147" s="401"/>
      <c r="H147" s="401"/>
      <c r="I147" s="401"/>
    </row>
    <row r="148" spans="1:9" ht="64.900000000000006" customHeight="1">
      <c r="A148" s="401" t="s">
        <v>515</v>
      </c>
      <c r="B148" s="401"/>
      <c r="C148" s="401"/>
      <c r="D148" s="401"/>
      <c r="E148" s="401"/>
      <c r="F148" s="401"/>
      <c r="G148" s="401"/>
      <c r="H148" s="401"/>
      <c r="I148" s="401"/>
    </row>
    <row r="149" spans="1:9" ht="14.5" thickBot="1">
      <c r="A149" s="407" t="s">
        <v>516</v>
      </c>
      <c r="B149" s="407"/>
      <c r="C149" s="407"/>
      <c r="D149" s="407"/>
      <c r="E149" s="407"/>
      <c r="F149" s="407"/>
      <c r="G149" s="407"/>
      <c r="H149" s="407"/>
      <c r="I149" s="407"/>
    </row>
    <row r="150" spans="1:9" ht="46.15" customHeight="1" thickTop="1">
      <c r="A150" s="365"/>
      <c r="B150" s="340"/>
      <c r="C150" s="420" t="s">
        <v>574</v>
      </c>
      <c r="D150" s="420"/>
      <c r="E150" s="420" t="s">
        <v>517</v>
      </c>
      <c r="F150" s="420"/>
      <c r="G150" s="420" t="s">
        <v>518</v>
      </c>
      <c r="H150" s="420"/>
      <c r="I150" s="420" t="s">
        <v>25</v>
      </c>
    </row>
    <row r="151" spans="1:9" ht="13" thickBot="1">
      <c r="A151" s="366"/>
      <c r="B151" s="343"/>
      <c r="C151" s="423"/>
      <c r="D151" s="423"/>
      <c r="E151" s="423"/>
      <c r="F151" s="423"/>
      <c r="G151" s="423"/>
      <c r="H151" s="423"/>
      <c r="I151" s="423"/>
    </row>
    <row r="152" spans="1:9" ht="24" customHeight="1">
      <c r="A152" s="402" t="s">
        <v>506</v>
      </c>
      <c r="B152" s="402"/>
      <c r="C152" s="447" t="s">
        <v>474</v>
      </c>
      <c r="D152" s="447"/>
      <c r="E152" s="439">
        <v>2111</v>
      </c>
      <c r="F152" s="439"/>
      <c r="G152" s="447">
        <v>982</v>
      </c>
      <c r="H152" s="447"/>
      <c r="I152" s="364">
        <v>3093</v>
      </c>
    </row>
    <row r="153" spans="1:9">
      <c r="A153" s="405" t="s">
        <v>507</v>
      </c>
      <c r="B153" s="405"/>
      <c r="C153" s="435">
        <v>3845</v>
      </c>
      <c r="D153" s="435"/>
      <c r="E153" s="435">
        <v>2010</v>
      </c>
      <c r="F153" s="435"/>
      <c r="G153" s="451">
        <v>482</v>
      </c>
      <c r="H153" s="451"/>
      <c r="I153" s="364">
        <v>6337</v>
      </c>
    </row>
    <row r="154" spans="1:9" ht="13" thickBot="1">
      <c r="A154" s="403" t="s">
        <v>519</v>
      </c>
      <c r="B154" s="403"/>
      <c r="C154" s="448" t="s">
        <v>474</v>
      </c>
      <c r="D154" s="448"/>
      <c r="E154" s="450">
        <v>-2111</v>
      </c>
      <c r="F154" s="450"/>
      <c r="G154" s="448">
        <v>-982</v>
      </c>
      <c r="H154" s="448"/>
      <c r="I154" s="364">
        <v>-3093</v>
      </c>
    </row>
    <row r="155" spans="1:9" ht="25.15" customHeight="1" thickBot="1">
      <c r="A155" s="400" t="s">
        <v>575</v>
      </c>
      <c r="B155" s="400"/>
      <c r="C155" s="449">
        <v>3845</v>
      </c>
      <c r="D155" s="449"/>
      <c r="E155" s="449">
        <v>2010</v>
      </c>
      <c r="F155" s="449"/>
      <c r="G155" s="452">
        <v>412</v>
      </c>
      <c r="H155" s="452"/>
      <c r="I155" s="368">
        <v>6337</v>
      </c>
    </row>
    <row r="156" spans="1:9" ht="16" thickTop="1">
      <c r="A156" s="313"/>
    </row>
    <row r="158" spans="1:9" ht="15.5">
      <c r="A158" s="322"/>
    </row>
    <row r="159" spans="1:9" ht="14">
      <c r="A159" s="407" t="s">
        <v>520</v>
      </c>
      <c r="B159" s="407"/>
      <c r="C159" s="407"/>
      <c r="D159" s="407"/>
      <c r="E159" s="407"/>
      <c r="F159" s="407"/>
      <c r="G159" s="407"/>
      <c r="H159" s="407"/>
      <c r="I159" s="407"/>
    </row>
    <row r="160" spans="1:9" ht="14.5" thickBot="1">
      <c r="A160" s="401" t="s">
        <v>521</v>
      </c>
      <c r="B160" s="401"/>
      <c r="C160" s="401"/>
      <c r="D160" s="401"/>
      <c r="E160" s="401"/>
      <c r="F160" s="401"/>
      <c r="G160" s="401"/>
      <c r="H160" s="401"/>
      <c r="I160" s="401"/>
    </row>
    <row r="161" spans="1:9" ht="24" customHeight="1" thickTop="1">
      <c r="A161" s="420"/>
      <c r="B161" s="420"/>
      <c r="C161" s="420"/>
      <c r="D161" s="420"/>
      <c r="E161" s="420"/>
      <c r="F161" s="420" t="s">
        <v>522</v>
      </c>
      <c r="G161" s="420"/>
      <c r="H161" s="420" t="s">
        <v>523</v>
      </c>
      <c r="I161" s="420"/>
    </row>
    <row r="162" spans="1:9" ht="13" thickBot="1">
      <c r="A162" s="423"/>
      <c r="B162" s="423"/>
      <c r="C162" s="423"/>
      <c r="D162" s="423"/>
      <c r="E162" s="423"/>
      <c r="F162" s="367">
        <v>2021</v>
      </c>
      <c r="G162" s="367">
        <v>2020</v>
      </c>
      <c r="H162" s="367">
        <v>2021</v>
      </c>
      <c r="I162" s="367">
        <v>2020</v>
      </c>
    </row>
    <row r="163" spans="1:9" ht="24" customHeight="1">
      <c r="A163" s="406" t="s">
        <v>524</v>
      </c>
      <c r="B163" s="406"/>
      <c r="C163" s="406"/>
      <c r="D163" s="406"/>
      <c r="E163" s="406"/>
      <c r="F163" s="369">
        <v>128</v>
      </c>
      <c r="G163" s="369">
        <v>116</v>
      </c>
      <c r="H163" s="369">
        <v>87488</v>
      </c>
      <c r="I163" s="369">
        <v>74764</v>
      </c>
    </row>
    <row r="164" spans="1:9" ht="36" customHeight="1">
      <c r="A164" s="406" t="s">
        <v>525</v>
      </c>
      <c r="B164" s="406"/>
      <c r="C164" s="406"/>
      <c r="D164" s="406"/>
      <c r="E164" s="406"/>
      <c r="F164" s="369">
        <v>2</v>
      </c>
      <c r="G164" s="369">
        <v>2</v>
      </c>
      <c r="H164" s="369">
        <v>4140</v>
      </c>
      <c r="I164" s="369">
        <v>2880</v>
      </c>
    </row>
    <row r="165" spans="1:9">
      <c r="A165" s="406" t="s">
        <v>526</v>
      </c>
      <c r="B165" s="406"/>
      <c r="C165" s="406"/>
      <c r="D165" s="406"/>
      <c r="E165" s="406"/>
      <c r="F165" s="320" t="s">
        <v>527</v>
      </c>
      <c r="G165" s="320" t="s">
        <v>527</v>
      </c>
      <c r="H165" s="320" t="s">
        <v>474</v>
      </c>
      <c r="I165" s="320" t="s">
        <v>474</v>
      </c>
    </row>
    <row r="166" spans="1:9" ht="13" thickBot="1">
      <c r="A166" s="406" t="s">
        <v>528</v>
      </c>
      <c r="B166" s="406"/>
      <c r="C166" s="406"/>
      <c r="D166" s="406"/>
      <c r="E166" s="406"/>
      <c r="F166" s="320" t="s">
        <v>527</v>
      </c>
      <c r="G166" s="320" t="s">
        <v>527</v>
      </c>
      <c r="H166" s="320" t="s">
        <v>474</v>
      </c>
      <c r="I166" s="320" t="s">
        <v>474</v>
      </c>
    </row>
    <row r="167" spans="1:9" ht="13" thickBot="1">
      <c r="A167" s="400" t="s">
        <v>25</v>
      </c>
      <c r="B167" s="400"/>
      <c r="C167" s="400"/>
      <c r="D167" s="400"/>
      <c r="E167" s="400"/>
      <c r="F167" s="370">
        <v>130</v>
      </c>
      <c r="G167" s="370">
        <v>118</v>
      </c>
      <c r="H167" s="371">
        <v>91628</v>
      </c>
      <c r="I167" s="371">
        <v>77644</v>
      </c>
    </row>
    <row r="168" spans="1:9" ht="43.9" customHeight="1" thickTop="1">
      <c r="A168" s="401" t="s">
        <v>529</v>
      </c>
      <c r="B168" s="401"/>
      <c r="C168" s="401"/>
      <c r="D168" s="401"/>
      <c r="E168" s="401"/>
      <c r="F168" s="401"/>
      <c r="G168" s="401"/>
      <c r="H168" s="401"/>
      <c r="I168" s="401"/>
    </row>
    <row r="169" spans="1:9" ht="37.9" customHeight="1">
      <c r="A169" s="401" t="s">
        <v>530</v>
      </c>
      <c r="B169" s="401"/>
      <c r="C169" s="401"/>
      <c r="D169" s="401"/>
      <c r="E169" s="401"/>
      <c r="F169" s="401"/>
      <c r="G169" s="401"/>
      <c r="H169" s="401"/>
      <c r="I169" s="401"/>
    </row>
    <row r="170" spans="1:9" ht="30" customHeight="1">
      <c r="A170" s="401" t="s">
        <v>531</v>
      </c>
      <c r="B170" s="401"/>
      <c r="C170" s="401"/>
      <c r="D170" s="401"/>
      <c r="E170" s="401"/>
      <c r="F170" s="401"/>
      <c r="G170" s="401"/>
      <c r="H170" s="401"/>
      <c r="I170" s="401"/>
    </row>
    <row r="171" spans="1:9" ht="14">
      <c r="A171" s="407" t="s">
        <v>532</v>
      </c>
      <c r="B171" s="407"/>
      <c r="C171" s="407"/>
      <c r="D171" s="407"/>
      <c r="E171" s="407"/>
      <c r="F171" s="407"/>
      <c r="G171" s="407"/>
      <c r="H171" s="407"/>
      <c r="I171" s="407"/>
    </row>
    <row r="172" spans="1:9" ht="69" customHeight="1">
      <c r="A172" s="401" t="s">
        <v>533</v>
      </c>
      <c r="B172" s="401"/>
      <c r="C172" s="401"/>
      <c r="D172" s="401"/>
      <c r="E172" s="401"/>
      <c r="F172" s="401"/>
      <c r="G172" s="401"/>
      <c r="H172" s="401"/>
      <c r="I172" s="401"/>
    </row>
    <row r="173" spans="1:9" ht="14">
      <c r="A173" s="407" t="s">
        <v>534</v>
      </c>
      <c r="B173" s="407"/>
      <c r="C173" s="407"/>
      <c r="D173" s="407"/>
      <c r="E173" s="407"/>
      <c r="F173" s="407"/>
      <c r="G173" s="407"/>
      <c r="H173" s="407"/>
      <c r="I173" s="407"/>
    </row>
    <row r="174" spans="1:9" ht="52.15" customHeight="1">
      <c r="A174" s="401" t="s">
        <v>535</v>
      </c>
      <c r="B174" s="401"/>
      <c r="C174" s="401"/>
      <c r="D174" s="401"/>
      <c r="E174" s="401"/>
      <c r="F174" s="401"/>
      <c r="G174" s="401"/>
      <c r="H174" s="401"/>
      <c r="I174" s="401"/>
    </row>
    <row r="175" spans="1:9" ht="15.5">
      <c r="A175" s="322"/>
    </row>
    <row r="176" spans="1:9" ht="14">
      <c r="A176" s="407" t="s">
        <v>536</v>
      </c>
      <c r="B176" s="407"/>
      <c r="C176" s="407"/>
      <c r="D176" s="407"/>
      <c r="E176" s="407"/>
      <c r="F176" s="407"/>
      <c r="G176" s="407"/>
      <c r="H176" s="407"/>
      <c r="I176" s="407"/>
    </row>
    <row r="177" spans="1:9" ht="14">
      <c r="A177" s="401" t="s">
        <v>537</v>
      </c>
      <c r="B177" s="401"/>
      <c r="C177" s="401"/>
      <c r="D177" s="401"/>
      <c r="E177" s="401"/>
      <c r="F177" s="401"/>
      <c r="G177" s="401"/>
      <c r="H177" s="401"/>
      <c r="I177" s="401"/>
    </row>
    <row r="178" spans="1:9" ht="43.9" customHeight="1">
      <c r="A178" s="401" t="s">
        <v>538</v>
      </c>
      <c r="B178" s="401"/>
      <c r="C178" s="401"/>
      <c r="D178" s="401"/>
      <c r="E178" s="401"/>
      <c r="F178" s="401"/>
      <c r="G178" s="401"/>
      <c r="H178" s="401"/>
      <c r="I178" s="401"/>
    </row>
    <row r="179" spans="1:9" ht="14.5" thickBot="1">
      <c r="A179" s="401" t="s">
        <v>539</v>
      </c>
      <c r="B179" s="401"/>
      <c r="C179" s="401"/>
      <c r="D179" s="401"/>
      <c r="E179" s="401"/>
      <c r="F179" s="401"/>
      <c r="G179" s="401"/>
      <c r="H179" s="401"/>
      <c r="I179" s="401"/>
    </row>
    <row r="180" spans="1:9" ht="13" thickTop="1">
      <c r="A180" s="344"/>
      <c r="B180" s="344"/>
      <c r="C180" s="344"/>
      <c r="D180" s="420" t="s">
        <v>227</v>
      </c>
      <c r="E180" s="420"/>
      <c r="F180" s="420" t="s">
        <v>298</v>
      </c>
      <c r="G180" s="420"/>
      <c r="H180" s="420" t="s">
        <v>576</v>
      </c>
      <c r="I180" s="420"/>
    </row>
    <row r="181" spans="1:9" ht="13" thickBot="1">
      <c r="A181" s="345"/>
      <c r="B181" s="345"/>
      <c r="C181" s="345"/>
      <c r="D181" s="367">
        <v>2021</v>
      </c>
      <c r="E181" s="367">
        <v>2020</v>
      </c>
      <c r="F181" s="367">
        <v>2021</v>
      </c>
      <c r="G181" s="367">
        <v>2020</v>
      </c>
      <c r="H181" s="367">
        <v>2021</v>
      </c>
      <c r="I181" s="367">
        <v>2020</v>
      </c>
    </row>
    <row r="182" spans="1:9">
      <c r="A182" s="402" t="s">
        <v>203</v>
      </c>
      <c r="B182" s="402"/>
      <c r="C182" s="402"/>
      <c r="D182" s="346">
        <v>90</v>
      </c>
      <c r="E182" s="346">
        <v>37</v>
      </c>
      <c r="F182" s="346" t="s">
        <v>474</v>
      </c>
      <c r="G182" s="346">
        <v>-62</v>
      </c>
      <c r="H182" s="346">
        <v>90</v>
      </c>
      <c r="I182" s="346">
        <v>37</v>
      </c>
    </row>
    <row r="183" spans="1:9">
      <c r="A183" s="406" t="s">
        <v>227</v>
      </c>
      <c r="B183" s="406"/>
      <c r="C183" s="406"/>
      <c r="D183" s="338">
        <v>2788</v>
      </c>
      <c r="E183" s="338">
        <v>3270</v>
      </c>
      <c r="F183" s="346" t="s">
        <v>474</v>
      </c>
      <c r="G183" s="346" t="s">
        <v>474</v>
      </c>
      <c r="H183" s="338">
        <v>2788</v>
      </c>
      <c r="I183" s="338">
        <v>3270</v>
      </c>
    </row>
    <row r="184" spans="1:9">
      <c r="A184" s="406" t="s">
        <v>293</v>
      </c>
      <c r="B184" s="406"/>
      <c r="C184" s="406"/>
      <c r="D184" s="346">
        <v>474</v>
      </c>
      <c r="E184" s="346">
        <v>588</v>
      </c>
      <c r="F184" s="346" t="s">
        <v>474</v>
      </c>
      <c r="G184" s="346" t="s">
        <v>474</v>
      </c>
      <c r="H184" s="346">
        <v>474</v>
      </c>
      <c r="I184" s="346">
        <v>588</v>
      </c>
    </row>
    <row r="185" spans="1:9" ht="13" thickBot="1">
      <c r="A185" s="403" t="s">
        <v>540</v>
      </c>
      <c r="B185" s="403"/>
      <c r="C185" s="403"/>
      <c r="D185" s="346" t="s">
        <v>474</v>
      </c>
      <c r="E185" s="338">
        <v>9282</v>
      </c>
      <c r="F185" s="346" t="s">
        <v>474</v>
      </c>
      <c r="G185" s="346" t="s">
        <v>474</v>
      </c>
      <c r="H185" s="346" t="s">
        <v>474</v>
      </c>
      <c r="I185" s="338">
        <v>9282</v>
      </c>
    </row>
    <row r="186" spans="1:9" ht="33.65" customHeight="1" thickBot="1">
      <c r="A186" s="400" t="s">
        <v>541</v>
      </c>
      <c r="B186" s="400"/>
      <c r="C186" s="400"/>
      <c r="D186" s="347">
        <v>3352</v>
      </c>
      <c r="E186" s="347">
        <v>13177</v>
      </c>
      <c r="F186" s="348" t="s">
        <v>474</v>
      </c>
      <c r="G186" s="348" t="s">
        <v>474</v>
      </c>
      <c r="H186" s="347">
        <v>3352</v>
      </c>
      <c r="I186" s="347">
        <v>13177</v>
      </c>
    </row>
    <row r="187" spans="1:9" ht="14.5" thickTop="1">
      <c r="A187" s="250"/>
    </row>
    <row r="188" spans="1:9" ht="31.15" customHeight="1">
      <c r="A188" s="401" t="s">
        <v>542</v>
      </c>
      <c r="B188" s="401"/>
      <c r="C188" s="401"/>
      <c r="D188" s="401"/>
      <c r="E188" s="401"/>
      <c r="F188" s="401"/>
      <c r="G188" s="401"/>
      <c r="H188" s="401"/>
      <c r="I188" s="401"/>
    </row>
    <row r="189" spans="1:9" ht="14">
      <c r="A189" s="407" t="s">
        <v>543</v>
      </c>
      <c r="B189" s="407"/>
      <c r="C189" s="407"/>
      <c r="D189" s="407"/>
      <c r="E189" s="407"/>
      <c r="F189" s="407"/>
      <c r="G189" s="407"/>
      <c r="H189" s="407"/>
      <c r="I189" s="407"/>
    </row>
    <row r="190" spans="1:9" ht="74.5" customHeight="1">
      <c r="A190" s="401" t="s">
        <v>544</v>
      </c>
      <c r="B190" s="401"/>
      <c r="C190" s="401"/>
      <c r="D190" s="401"/>
      <c r="E190" s="401"/>
      <c r="F190" s="401"/>
      <c r="G190" s="401"/>
      <c r="H190" s="401"/>
      <c r="I190" s="401"/>
    </row>
    <row r="191" spans="1:9" ht="14.5" thickBot="1">
      <c r="A191" s="250"/>
      <c r="B191" s="250"/>
      <c r="C191" s="250"/>
      <c r="D191" s="250"/>
      <c r="E191" s="250"/>
    </row>
    <row r="192" spans="1:9" ht="13.5" thickTop="1" thickBot="1">
      <c r="A192" s="319"/>
      <c r="B192" s="319"/>
      <c r="C192" s="319"/>
      <c r="D192" s="319"/>
      <c r="E192" s="319"/>
      <c r="F192" s="445" t="s">
        <v>545</v>
      </c>
      <c r="G192" s="445"/>
      <c r="H192" s="445" t="s">
        <v>546</v>
      </c>
      <c r="I192" s="445"/>
    </row>
    <row r="193" spans="1:9" ht="13" thickBot="1">
      <c r="A193" s="343"/>
      <c r="B193" s="343"/>
      <c r="C193" s="343"/>
      <c r="D193" s="343"/>
      <c r="E193" s="343"/>
      <c r="F193" s="341">
        <v>2021</v>
      </c>
      <c r="G193" s="341">
        <v>2020</v>
      </c>
      <c r="H193" s="341">
        <v>2021</v>
      </c>
      <c r="I193" s="341">
        <v>2020</v>
      </c>
    </row>
    <row r="194" spans="1:9">
      <c r="A194" s="402" t="s">
        <v>547</v>
      </c>
      <c r="B194" s="402"/>
      <c r="C194" s="402"/>
      <c r="D194" s="402"/>
      <c r="E194" s="402"/>
      <c r="F194" s="372" t="s">
        <v>474</v>
      </c>
      <c r="G194" s="372" t="s">
        <v>474</v>
      </c>
      <c r="H194" s="372">
        <v>19</v>
      </c>
      <c r="I194" s="372">
        <v>15</v>
      </c>
    </row>
    <row r="195" spans="1:9" ht="30" customHeight="1">
      <c r="A195" s="405" t="s">
        <v>548</v>
      </c>
      <c r="B195" s="405"/>
      <c r="C195" s="405"/>
      <c r="D195" s="405"/>
      <c r="E195" s="405"/>
      <c r="F195" s="373" t="s">
        <v>474</v>
      </c>
      <c r="G195" s="373">
        <v>13</v>
      </c>
      <c r="H195" s="373" t="s">
        <v>474</v>
      </c>
      <c r="I195" s="373">
        <v>409</v>
      </c>
    </row>
    <row r="196" spans="1:9" ht="29.5" customHeight="1">
      <c r="A196" s="405" t="s">
        <v>549</v>
      </c>
      <c r="B196" s="405"/>
      <c r="C196" s="405"/>
      <c r="D196" s="405"/>
      <c r="E196" s="405"/>
      <c r="F196" s="373">
        <v>5</v>
      </c>
      <c r="G196" s="373">
        <v>16</v>
      </c>
      <c r="H196" s="373" t="s">
        <v>474</v>
      </c>
      <c r="I196" s="373" t="s">
        <v>474</v>
      </c>
    </row>
    <row r="197" spans="1:9">
      <c r="A197" s="405" t="s">
        <v>550</v>
      </c>
      <c r="B197" s="405"/>
      <c r="C197" s="405"/>
      <c r="D197" s="405"/>
      <c r="E197" s="405"/>
      <c r="F197" s="373" t="s">
        <v>474</v>
      </c>
      <c r="G197" s="373" t="s">
        <v>474</v>
      </c>
      <c r="H197" s="373">
        <v>300</v>
      </c>
      <c r="I197" s="373">
        <v>318</v>
      </c>
    </row>
    <row r="198" spans="1:9">
      <c r="A198" s="405" t="s">
        <v>551</v>
      </c>
      <c r="B198" s="405"/>
      <c r="C198" s="405"/>
      <c r="D198" s="405"/>
      <c r="E198" s="405"/>
      <c r="F198" s="373" t="s">
        <v>474</v>
      </c>
      <c r="G198" s="373" t="s">
        <v>474</v>
      </c>
      <c r="H198" s="373">
        <v>533</v>
      </c>
      <c r="I198" s="374">
        <v>3386</v>
      </c>
    </row>
    <row r="199" spans="1:9" ht="13" thickBot="1">
      <c r="A199" s="403" t="s">
        <v>552</v>
      </c>
      <c r="B199" s="403"/>
      <c r="C199" s="403"/>
      <c r="D199" s="403"/>
      <c r="E199" s="403"/>
      <c r="F199" s="339" t="s">
        <v>474</v>
      </c>
      <c r="G199" s="339" t="s">
        <v>474</v>
      </c>
      <c r="H199" s="353">
        <v>2970</v>
      </c>
      <c r="I199" s="339">
        <v>822</v>
      </c>
    </row>
    <row r="200" spans="1:9" ht="13" thickBot="1">
      <c r="A200" s="400" t="s">
        <v>25</v>
      </c>
      <c r="B200" s="400"/>
      <c r="C200" s="400"/>
      <c r="D200" s="400"/>
      <c r="E200" s="400"/>
      <c r="F200" s="348">
        <v>5</v>
      </c>
      <c r="G200" s="348">
        <v>29</v>
      </c>
      <c r="H200" s="347">
        <v>3822</v>
      </c>
      <c r="I200" s="347">
        <v>4950</v>
      </c>
    </row>
    <row r="201" spans="1:9" ht="14.5" thickTop="1">
      <c r="A201" s="250"/>
    </row>
    <row r="202" spans="1:9" ht="48" customHeight="1">
      <c r="A202" s="401" t="s">
        <v>553</v>
      </c>
      <c r="B202" s="401"/>
      <c r="C202" s="401"/>
      <c r="D202" s="401"/>
      <c r="E202" s="401"/>
      <c r="F202" s="401"/>
      <c r="G202" s="401"/>
      <c r="H202" s="401"/>
      <c r="I202" s="401"/>
    </row>
    <row r="203" spans="1:9" ht="45" customHeight="1">
      <c r="A203" s="401" t="s">
        <v>554</v>
      </c>
      <c r="B203" s="401"/>
      <c r="C203" s="401"/>
      <c r="D203" s="401"/>
      <c r="E203" s="401"/>
      <c r="F203" s="401"/>
      <c r="G203" s="401"/>
      <c r="H203" s="401"/>
      <c r="I203" s="401"/>
    </row>
    <row r="204" spans="1:9" ht="48" customHeight="1">
      <c r="A204" s="401" t="s">
        <v>555</v>
      </c>
      <c r="B204" s="401"/>
      <c r="C204" s="401"/>
      <c r="D204" s="401"/>
      <c r="E204" s="401"/>
      <c r="F204" s="401"/>
      <c r="G204" s="401"/>
      <c r="H204" s="401"/>
      <c r="I204" s="401"/>
    </row>
    <row r="205" spans="1:9" ht="14">
      <c r="A205" s="407" t="s">
        <v>556</v>
      </c>
      <c r="B205" s="407"/>
      <c r="C205" s="407"/>
      <c r="D205" s="407"/>
      <c r="E205" s="407"/>
      <c r="F205" s="407"/>
      <c r="G205" s="407"/>
      <c r="H205" s="407"/>
      <c r="I205" s="407"/>
    </row>
    <row r="206" spans="1:9" ht="41.5" customHeight="1">
      <c r="A206" s="401" t="s">
        <v>557</v>
      </c>
      <c r="B206" s="401"/>
      <c r="C206" s="401"/>
      <c r="D206" s="401"/>
      <c r="E206" s="401"/>
      <c r="F206" s="401"/>
      <c r="G206" s="401"/>
      <c r="H206" s="401"/>
      <c r="I206" s="401"/>
    </row>
    <row r="207" spans="1:9" ht="14">
      <c r="A207" s="407" t="s">
        <v>558</v>
      </c>
      <c r="B207" s="407"/>
      <c r="C207" s="407"/>
      <c r="D207" s="407"/>
      <c r="E207" s="407"/>
      <c r="F207" s="407"/>
      <c r="G207" s="407"/>
      <c r="H207" s="407"/>
      <c r="I207" s="407"/>
    </row>
    <row r="208" spans="1:9" ht="78.650000000000006" customHeight="1">
      <c r="A208" s="401" t="s">
        <v>559</v>
      </c>
      <c r="B208" s="401"/>
      <c r="C208" s="401"/>
      <c r="D208" s="401"/>
      <c r="E208" s="401"/>
      <c r="F208" s="401"/>
      <c r="G208" s="401"/>
      <c r="H208" s="401"/>
      <c r="I208" s="401"/>
    </row>
    <row r="209" spans="1:9" ht="14.5" thickBot="1">
      <c r="A209" s="250"/>
    </row>
    <row r="210" spans="1:9" ht="13" thickTop="1">
      <c r="A210" s="349"/>
      <c r="B210" s="349"/>
      <c r="C210" s="349"/>
      <c r="D210" s="349"/>
      <c r="E210" s="349"/>
      <c r="F210" s="446" t="s">
        <v>560</v>
      </c>
      <c r="G210" s="446"/>
    </row>
    <row r="211" spans="1:9" ht="13" thickBot="1">
      <c r="A211" s="350"/>
      <c r="B211" s="350"/>
      <c r="C211" s="350"/>
      <c r="D211" s="350"/>
      <c r="E211" s="350"/>
      <c r="F211" s="351">
        <v>2021</v>
      </c>
      <c r="G211" s="350">
        <v>2020</v>
      </c>
    </row>
    <row r="212" spans="1:9">
      <c r="A212" s="402" t="s">
        <v>561</v>
      </c>
      <c r="B212" s="402"/>
      <c r="C212" s="402"/>
      <c r="D212" s="402"/>
      <c r="E212" s="402"/>
      <c r="F212" s="342" t="s">
        <v>474</v>
      </c>
      <c r="G212" s="346" t="s">
        <v>474</v>
      </c>
    </row>
    <row r="213" spans="1:9" ht="13" thickBot="1">
      <c r="A213" s="403" t="s">
        <v>250</v>
      </c>
      <c r="B213" s="403"/>
      <c r="C213" s="403"/>
      <c r="D213" s="403"/>
      <c r="E213" s="403"/>
      <c r="F213" s="352">
        <v>138014</v>
      </c>
      <c r="G213" s="353">
        <v>80621</v>
      </c>
    </row>
    <row r="214" spans="1:9" ht="13" thickBot="1">
      <c r="A214" s="404" t="s">
        <v>562</v>
      </c>
      <c r="B214" s="404"/>
      <c r="C214" s="404"/>
      <c r="D214" s="404"/>
      <c r="E214" s="404"/>
      <c r="F214" s="354">
        <v>138014</v>
      </c>
      <c r="G214" s="355">
        <v>80621</v>
      </c>
    </row>
    <row r="215" spans="1:9" ht="14.5" thickTop="1">
      <c r="A215" s="250"/>
    </row>
    <row r="216" spans="1:9" ht="38.5" customHeight="1">
      <c r="A216" s="401" t="s">
        <v>563</v>
      </c>
      <c r="B216" s="401"/>
      <c r="C216" s="401"/>
      <c r="D216" s="401"/>
      <c r="E216" s="401"/>
      <c r="F216" s="401"/>
      <c r="G216" s="401"/>
      <c r="H216" s="401"/>
      <c r="I216" s="401"/>
    </row>
    <row r="217" spans="1:9" ht="15.5">
      <c r="A217" s="322"/>
    </row>
    <row r="218" spans="1:9" ht="14">
      <c r="A218" s="407" t="s">
        <v>564</v>
      </c>
      <c r="B218" s="407"/>
      <c r="C218" s="407"/>
      <c r="D218" s="407"/>
      <c r="E218" s="407"/>
      <c r="F218" s="407"/>
      <c r="G218" s="407"/>
      <c r="H218" s="407"/>
      <c r="I218" s="407"/>
    </row>
    <row r="219" spans="1:9" ht="40.15" customHeight="1">
      <c r="A219" s="401" t="s">
        <v>565</v>
      </c>
      <c r="B219" s="401"/>
      <c r="C219" s="401"/>
      <c r="D219" s="401"/>
      <c r="E219" s="401"/>
      <c r="F219" s="401"/>
      <c r="G219" s="401"/>
      <c r="H219" s="401"/>
      <c r="I219" s="401"/>
    </row>
    <row r="220" spans="1:9" ht="33" customHeight="1">
      <c r="A220" s="401" t="s">
        <v>566</v>
      </c>
      <c r="B220" s="401"/>
      <c r="C220" s="401"/>
      <c r="D220" s="401"/>
      <c r="E220" s="401"/>
      <c r="F220" s="401"/>
      <c r="G220" s="401"/>
      <c r="H220" s="401"/>
      <c r="I220" s="401"/>
    </row>
    <row r="221" spans="1:9" ht="14">
      <c r="A221" s="250"/>
    </row>
    <row r="222" spans="1:9" ht="14">
      <c r="A222" s="401" t="s">
        <v>567</v>
      </c>
      <c r="B222" s="401"/>
      <c r="C222" s="401"/>
      <c r="D222" s="401"/>
      <c r="E222" s="401"/>
      <c r="F222" s="401"/>
      <c r="G222" s="401"/>
      <c r="H222" s="401"/>
      <c r="I222" s="401"/>
    </row>
    <row r="223" spans="1:9" ht="14">
      <c r="A223" s="250"/>
    </row>
    <row r="224" spans="1:9" ht="14">
      <c r="A224" s="250"/>
    </row>
    <row r="225" spans="1:2" ht="14">
      <c r="A225" s="250"/>
    </row>
    <row r="226" spans="1:2" ht="14">
      <c r="A226" s="356"/>
    </row>
    <row r="227" spans="1:2" ht="14">
      <c r="A227" s="357"/>
      <c r="B227" s="358"/>
    </row>
    <row r="228" spans="1:2">
      <c r="A228" s="342"/>
      <c r="B228" s="359"/>
    </row>
  </sheetData>
  <mergeCells count="245">
    <mergeCell ref="A90:D91"/>
    <mergeCell ref="A92:D92"/>
    <mergeCell ref="I150:I151"/>
    <mergeCell ref="F161:G161"/>
    <mergeCell ref="H161:I161"/>
    <mergeCell ref="C152:D152"/>
    <mergeCell ref="C153:D153"/>
    <mergeCell ref="C154:D154"/>
    <mergeCell ref="C155:D155"/>
    <mergeCell ref="C150:D151"/>
    <mergeCell ref="E150:F151"/>
    <mergeCell ref="G150:H151"/>
    <mergeCell ref="E153:F153"/>
    <mergeCell ref="E154:F154"/>
    <mergeCell ref="E155:F155"/>
    <mergeCell ref="G152:H152"/>
    <mergeCell ref="G153:H153"/>
    <mergeCell ref="G154:H154"/>
    <mergeCell ref="G155:H155"/>
    <mergeCell ref="A161:E162"/>
    <mergeCell ref="A1:I1"/>
    <mergeCell ref="A3:I3"/>
    <mergeCell ref="A4:I4"/>
    <mergeCell ref="A5:I5"/>
    <mergeCell ref="A24:I24"/>
    <mergeCell ref="A25:I25"/>
    <mergeCell ref="A6:I6"/>
    <mergeCell ref="A7:I7"/>
    <mergeCell ref="A8:I8"/>
    <mergeCell ref="A9:I9"/>
    <mergeCell ref="A10:I10"/>
    <mergeCell ref="A11:I11"/>
    <mergeCell ref="A12:I12"/>
    <mergeCell ref="B13:E13"/>
    <mergeCell ref="B14:E14"/>
    <mergeCell ref="A15:I15"/>
    <mergeCell ref="B16:E16"/>
    <mergeCell ref="B17:E17"/>
    <mergeCell ref="B18:E18"/>
    <mergeCell ref="B19:E19"/>
    <mergeCell ref="A20:I20"/>
    <mergeCell ref="A22:I22"/>
    <mergeCell ref="B21:E21"/>
    <mergeCell ref="A23:I23"/>
    <mergeCell ref="A63:I63"/>
    <mergeCell ref="A26:I26"/>
    <mergeCell ref="A27:I27"/>
    <mergeCell ref="A28:I28"/>
    <mergeCell ref="A29:I29"/>
    <mergeCell ref="A43:I43"/>
    <mergeCell ref="E33:H33"/>
    <mergeCell ref="E34:H34"/>
    <mergeCell ref="A35:I35"/>
    <mergeCell ref="E32:H32"/>
    <mergeCell ref="A30:C30"/>
    <mergeCell ref="A31:C31"/>
    <mergeCell ref="A32:C32"/>
    <mergeCell ref="E30:H30"/>
    <mergeCell ref="E31:H31"/>
    <mergeCell ref="E152:F152"/>
    <mergeCell ref="A88:I88"/>
    <mergeCell ref="A37:I37"/>
    <mergeCell ref="A38:I38"/>
    <mergeCell ref="A41:I41"/>
    <mergeCell ref="A44:I44"/>
    <mergeCell ref="A129:I129"/>
    <mergeCell ref="A45:I45"/>
    <mergeCell ref="A46:I46"/>
    <mergeCell ref="A47:I47"/>
    <mergeCell ref="A48:I48"/>
    <mergeCell ref="A49:I49"/>
    <mergeCell ref="A58:I58"/>
    <mergeCell ref="A53:E53"/>
    <mergeCell ref="F53:G53"/>
    <mergeCell ref="A54:E54"/>
    <mergeCell ref="F54:G54"/>
    <mergeCell ref="F55:G55"/>
    <mergeCell ref="A56:E56"/>
    <mergeCell ref="F56:G56"/>
    <mergeCell ref="H50:I50"/>
    <mergeCell ref="A59:I59"/>
    <mergeCell ref="A61:I61"/>
    <mergeCell ref="A62:I62"/>
    <mergeCell ref="A148:I148"/>
    <mergeCell ref="A160:I160"/>
    <mergeCell ref="A168:I168"/>
    <mergeCell ref="A132:I132"/>
    <mergeCell ref="A127:I127"/>
    <mergeCell ref="A128:I128"/>
    <mergeCell ref="A130:I130"/>
    <mergeCell ref="A131:I131"/>
    <mergeCell ref="A176:I176"/>
    <mergeCell ref="A173:I173"/>
    <mergeCell ref="A174:I174"/>
    <mergeCell ref="A149:I149"/>
    <mergeCell ref="A159:I159"/>
    <mergeCell ref="A169:I169"/>
    <mergeCell ref="A170:I170"/>
    <mergeCell ref="A172:I172"/>
    <mergeCell ref="A152:B152"/>
    <mergeCell ref="A153:B153"/>
    <mergeCell ref="A154:B154"/>
    <mergeCell ref="A155:B155"/>
    <mergeCell ref="A140:E140"/>
    <mergeCell ref="A133:I133"/>
    <mergeCell ref="A135:I135"/>
    <mergeCell ref="F140:I140"/>
    <mergeCell ref="A126:I126"/>
    <mergeCell ref="A143:I143"/>
    <mergeCell ref="A136:I136"/>
    <mergeCell ref="A134:I134"/>
    <mergeCell ref="A144:I144"/>
    <mergeCell ref="A145:I145"/>
    <mergeCell ref="A146:I146"/>
    <mergeCell ref="A147:I147"/>
    <mergeCell ref="A141:E141"/>
    <mergeCell ref="F137:I137"/>
    <mergeCell ref="F138:I138"/>
    <mergeCell ref="F139:I139"/>
    <mergeCell ref="A139:E139"/>
    <mergeCell ref="F141:I141"/>
    <mergeCell ref="A137:E137"/>
    <mergeCell ref="A138:E138"/>
    <mergeCell ref="A65:I65"/>
    <mergeCell ref="A67:I67"/>
    <mergeCell ref="A68:I68"/>
    <mergeCell ref="A66:I66"/>
    <mergeCell ref="A64:I64"/>
    <mergeCell ref="A69:I69"/>
    <mergeCell ref="A70:I70"/>
    <mergeCell ref="A71:I71"/>
    <mergeCell ref="A83:I83"/>
    <mergeCell ref="A82:I82"/>
    <mergeCell ref="A84:I84"/>
    <mergeCell ref="A72:I72"/>
    <mergeCell ref="A73:I73"/>
    <mergeCell ref="A74:I74"/>
    <mergeCell ref="A75:I75"/>
    <mergeCell ref="A77:I77"/>
    <mergeCell ref="A78:I78"/>
    <mergeCell ref="A79:I79"/>
    <mergeCell ref="A123:I123"/>
    <mergeCell ref="A93:D93"/>
    <mergeCell ref="A94:D94"/>
    <mergeCell ref="A95:D95"/>
    <mergeCell ref="A85:I85"/>
    <mergeCell ref="A115:D115"/>
    <mergeCell ref="A121:D121"/>
    <mergeCell ref="A122:D122"/>
    <mergeCell ref="E90:E91"/>
    <mergeCell ref="F90:F91"/>
    <mergeCell ref="G90:G91"/>
    <mergeCell ref="H90:H91"/>
    <mergeCell ref="E107:E108"/>
    <mergeCell ref="G107:G108"/>
    <mergeCell ref="H107:H108"/>
    <mergeCell ref="A106:I106"/>
    <mergeCell ref="A125:I125"/>
    <mergeCell ref="A124:I124"/>
    <mergeCell ref="A96:D96"/>
    <mergeCell ref="A97:D97"/>
    <mergeCell ref="A99:D99"/>
    <mergeCell ref="A100:D100"/>
    <mergeCell ref="A105:D105"/>
    <mergeCell ref="A107:D108"/>
    <mergeCell ref="A109:D109"/>
    <mergeCell ref="A101:D101"/>
    <mergeCell ref="A102:D102"/>
    <mergeCell ref="A103:D103"/>
    <mergeCell ref="A98:D98"/>
    <mergeCell ref="A104:D104"/>
    <mergeCell ref="A110:D110"/>
    <mergeCell ref="A111:D111"/>
    <mergeCell ref="A112:D112"/>
    <mergeCell ref="A113:D113"/>
    <mergeCell ref="A114:D114"/>
    <mergeCell ref="A116:D116"/>
    <mergeCell ref="A117:D117"/>
    <mergeCell ref="A118:D118"/>
    <mergeCell ref="A119:D119"/>
    <mergeCell ref="A120:D120"/>
    <mergeCell ref="A216:I216"/>
    <mergeCell ref="A219:I219"/>
    <mergeCell ref="A218:I218"/>
    <mergeCell ref="A220:I220"/>
    <mergeCell ref="A222:I222"/>
    <mergeCell ref="A36:I36"/>
    <mergeCell ref="A40:I40"/>
    <mergeCell ref="A50:E50"/>
    <mergeCell ref="A51:E51"/>
    <mergeCell ref="F50:G50"/>
    <mergeCell ref="F51:G51"/>
    <mergeCell ref="A52:E52"/>
    <mergeCell ref="F52:G52"/>
    <mergeCell ref="A55:E55"/>
    <mergeCell ref="A86:I86"/>
    <mergeCell ref="A89:I89"/>
    <mergeCell ref="H51:I51"/>
    <mergeCell ref="H52:I52"/>
    <mergeCell ref="H53:I53"/>
    <mergeCell ref="H54:I54"/>
    <mergeCell ref="H55:I55"/>
    <mergeCell ref="H56:I56"/>
    <mergeCell ref="A80:I80"/>
    <mergeCell ref="A81:I81"/>
    <mergeCell ref="A163:E163"/>
    <mergeCell ref="A164:E164"/>
    <mergeCell ref="A165:E165"/>
    <mergeCell ref="A166:E166"/>
    <mergeCell ref="A167:E167"/>
    <mergeCell ref="A182:C182"/>
    <mergeCell ref="A183:C183"/>
    <mergeCell ref="A184:C184"/>
    <mergeCell ref="A185:C185"/>
    <mergeCell ref="A177:I177"/>
    <mergeCell ref="A178:I178"/>
    <mergeCell ref="A179:I179"/>
    <mergeCell ref="D180:E180"/>
    <mergeCell ref="F180:G180"/>
    <mergeCell ref="H180:I180"/>
    <mergeCell ref="A171:I171"/>
    <mergeCell ref="A186:C186"/>
    <mergeCell ref="A190:I190"/>
    <mergeCell ref="A200:E200"/>
    <mergeCell ref="A212:E212"/>
    <mergeCell ref="A213:E213"/>
    <mergeCell ref="A214:E214"/>
    <mergeCell ref="A194:E194"/>
    <mergeCell ref="A195:E195"/>
    <mergeCell ref="A196:E196"/>
    <mergeCell ref="A197:E197"/>
    <mergeCell ref="A198:E198"/>
    <mergeCell ref="A199:E199"/>
    <mergeCell ref="F192:G192"/>
    <mergeCell ref="H192:I192"/>
    <mergeCell ref="F210:G210"/>
    <mergeCell ref="A205:I205"/>
    <mergeCell ref="A207:I207"/>
    <mergeCell ref="A188:I188"/>
    <mergeCell ref="A202:I202"/>
    <mergeCell ref="A189:I189"/>
    <mergeCell ref="A203:I203"/>
    <mergeCell ref="A204:I204"/>
    <mergeCell ref="A206:I206"/>
    <mergeCell ref="A208:I208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33"/>
  <sheetViews>
    <sheetView zoomScaleNormal="100" workbookViewId="0">
      <selection activeCell="M34" sqref="M34"/>
    </sheetView>
  </sheetViews>
  <sheetFormatPr defaultColWidth="9.26953125" defaultRowHeight="12.5"/>
  <cols>
    <col min="1" max="1" width="26.26953125" style="2" customWidth="1"/>
    <col min="2" max="2" width="21.7265625" style="2" customWidth="1"/>
    <col min="3" max="3" width="22.26953125" style="2" customWidth="1"/>
    <col min="4" max="4" width="21.7265625" style="2" customWidth="1"/>
    <col min="5" max="5" width="19" style="2" customWidth="1"/>
    <col min="6" max="16384" width="9.26953125" style="2"/>
  </cols>
  <sheetData>
    <row r="1" spans="1:5" ht="17.5">
      <c r="A1" s="160" t="s">
        <v>0</v>
      </c>
    </row>
    <row r="3" spans="1:5" ht="18">
      <c r="A3" s="1" t="s">
        <v>1</v>
      </c>
    </row>
    <row r="4" spans="1:5" customFormat="1" ht="13.5" thickBot="1">
      <c r="E4" s="122" t="s">
        <v>10</v>
      </c>
    </row>
    <row r="5" spans="1:5" s="8" customFormat="1" ht="38.25" customHeight="1">
      <c r="A5" s="4" t="s">
        <v>2</v>
      </c>
      <c r="B5" s="5" t="s">
        <v>3</v>
      </c>
      <c r="C5" s="5" t="s">
        <v>4</v>
      </c>
      <c r="D5" s="6" t="s">
        <v>144</v>
      </c>
      <c r="E5" s="7" t="s">
        <v>5</v>
      </c>
    </row>
    <row r="6" spans="1:5" ht="16.5" customHeight="1" thickBot="1">
      <c r="A6" s="230">
        <v>1</v>
      </c>
      <c r="B6" s="231">
        <v>2</v>
      </c>
      <c r="C6" s="231">
        <v>3</v>
      </c>
      <c r="D6" s="232">
        <v>4</v>
      </c>
      <c r="E6" s="233">
        <v>5</v>
      </c>
    </row>
    <row r="7" spans="1:5" ht="16.5" customHeight="1">
      <c r="A7" s="9"/>
      <c r="B7" s="234">
        <v>60210</v>
      </c>
      <c r="C7" s="234"/>
      <c r="D7" s="235"/>
      <c r="E7" s="236">
        <v>60210</v>
      </c>
    </row>
    <row r="8" spans="1:5" ht="16.5" customHeight="1" thickBot="1">
      <c r="A8" s="11"/>
      <c r="B8" s="212"/>
      <c r="C8" s="212"/>
      <c r="D8" s="213"/>
      <c r="E8" s="206"/>
    </row>
    <row r="9" spans="1:5" ht="18.75" customHeight="1" thickBot="1">
      <c r="A9" s="12" t="s">
        <v>6</v>
      </c>
      <c r="B9" s="237">
        <f>SUM(B7:B8)</f>
        <v>60210</v>
      </c>
      <c r="C9" s="237">
        <f>SUM(C7:C8)</f>
        <v>0</v>
      </c>
      <c r="D9" s="237">
        <f>SUM(D7:D8)</f>
        <v>0</v>
      </c>
      <c r="E9" s="207">
        <f>SUM(E7:E8)</f>
        <v>60210</v>
      </c>
    </row>
    <row r="10" spans="1:5" customFormat="1"/>
    <row r="11" spans="1:5" ht="13">
      <c r="A11" s="3" t="s">
        <v>100</v>
      </c>
    </row>
    <row r="12" spans="1:5">
      <c r="A12" s="2" t="s">
        <v>143</v>
      </c>
      <c r="C12" s="13"/>
      <c r="D12" s="13"/>
      <c r="E12" s="13"/>
    </row>
    <row r="14" spans="1:5" ht="13.5" customHeight="1">
      <c r="A14" s="2" t="s">
        <v>145</v>
      </c>
      <c r="B14"/>
      <c r="C14"/>
      <c r="D14"/>
      <c r="E14"/>
    </row>
    <row r="15" spans="1:5" ht="14.25" customHeight="1">
      <c r="A15" s="14"/>
      <c r="B15"/>
      <c r="C15"/>
      <c r="D15"/>
      <c r="E15"/>
    </row>
    <row r="16" spans="1:5" ht="13">
      <c r="A16" s="14"/>
      <c r="B16" s="13"/>
      <c r="C16" s="13"/>
      <c r="D16" s="13"/>
      <c r="E16" s="13"/>
    </row>
    <row r="17" spans="1:9" ht="13">
      <c r="A17" s="14"/>
      <c r="B17" s="13"/>
      <c r="C17" s="13"/>
      <c r="D17" s="13"/>
      <c r="E17" s="13"/>
    </row>
    <row r="18" spans="1:9" ht="17.5">
      <c r="A18" s="160" t="s">
        <v>99</v>
      </c>
    </row>
    <row r="19" spans="1:9" ht="13">
      <c r="B19" s="3"/>
    </row>
    <row r="20" spans="1:9" ht="18">
      <c r="A20" s="1" t="s">
        <v>7</v>
      </c>
      <c r="B20" s="3"/>
    </row>
    <row r="21" spans="1:9" ht="13">
      <c r="A21" s="3"/>
      <c r="B21" s="3"/>
    </row>
    <row r="22" spans="1:9" ht="13.5" thickBot="1">
      <c r="A22"/>
      <c r="B22" s="122" t="s">
        <v>98</v>
      </c>
      <c r="C22" s="15"/>
      <c r="D22" s="15"/>
      <c r="E22" s="15"/>
      <c r="F22" s="16"/>
      <c r="G22" s="16"/>
      <c r="H22" s="16"/>
      <c r="I22" s="16"/>
    </row>
    <row r="23" spans="1:9" ht="13" thickBot="1">
      <c r="A23" s="146"/>
      <c r="B23" s="226" t="s">
        <v>111</v>
      </c>
      <c r="C23" s="17"/>
      <c r="D23" s="18"/>
      <c r="E23" s="18"/>
      <c r="F23" s="18"/>
      <c r="G23" s="18"/>
      <c r="H23" s="18"/>
      <c r="I23" s="18"/>
    </row>
    <row r="24" spans="1:9" ht="16" thickBot="1">
      <c r="A24" s="19"/>
      <c r="B24" s="237">
        <v>-91227</v>
      </c>
      <c r="C24" s="20"/>
      <c r="D24" s="21"/>
      <c r="E24" s="21"/>
      <c r="F24" s="21"/>
      <c r="G24" s="21"/>
      <c r="H24" s="21"/>
      <c r="I24" s="21"/>
    </row>
    <row r="27" spans="1:9">
      <c r="A27" s="2" t="s">
        <v>8</v>
      </c>
    </row>
    <row r="33" spans="5:5">
      <c r="E33" s="22"/>
    </row>
  </sheetData>
  <printOptions horizontalCentered="1"/>
  <pageMargins left="0.23622047244094491" right="0.31496062992125984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31"/>
  <sheetViews>
    <sheetView zoomScaleNormal="100" workbookViewId="0">
      <selection activeCell="M34" sqref="M34"/>
    </sheetView>
  </sheetViews>
  <sheetFormatPr defaultColWidth="9.26953125" defaultRowHeight="12.5"/>
  <cols>
    <col min="1" max="1" width="29" style="145" customWidth="1"/>
    <col min="2" max="4" width="17" style="145" customWidth="1"/>
    <col min="5" max="5" width="19.26953125" style="145" customWidth="1"/>
    <col min="6" max="16384" width="9.26953125" style="145"/>
  </cols>
  <sheetData>
    <row r="1" spans="1:5" ht="17.5">
      <c r="A1" s="158" t="s">
        <v>9</v>
      </c>
    </row>
    <row r="3" spans="1:5" ht="20">
      <c r="A3" s="457" t="s">
        <v>165</v>
      </c>
      <c r="B3" s="457"/>
      <c r="C3" s="457"/>
      <c r="D3" s="457"/>
      <c r="E3" s="457"/>
    </row>
    <row r="4" spans="1:5" ht="20">
      <c r="A4" s="457"/>
      <c r="B4" s="457"/>
      <c r="C4" s="457"/>
      <c r="D4" s="457"/>
      <c r="E4" s="457"/>
    </row>
    <row r="7" spans="1:5" ht="13.5" thickBot="1">
      <c r="E7" s="375" t="s">
        <v>122</v>
      </c>
    </row>
    <row r="8" spans="1:5" ht="47.25" customHeight="1" thickBot="1">
      <c r="A8" s="147" t="s">
        <v>146</v>
      </c>
      <c r="B8" s="148" t="s">
        <v>155</v>
      </c>
      <c r="C8" s="148" t="s">
        <v>147</v>
      </c>
      <c r="D8" s="148" t="s">
        <v>156</v>
      </c>
      <c r="E8" s="149" t="s">
        <v>120</v>
      </c>
    </row>
    <row r="9" spans="1:5" ht="19.5" customHeight="1" thickBot="1">
      <c r="A9" s="238" t="s">
        <v>91</v>
      </c>
      <c r="B9" s="148">
        <v>1</v>
      </c>
      <c r="C9" s="148">
        <v>2</v>
      </c>
      <c r="D9" s="148">
        <v>3</v>
      </c>
      <c r="E9" s="149" t="s">
        <v>121</v>
      </c>
    </row>
    <row r="10" spans="1:5" ht="18.75" customHeight="1">
      <c r="A10" s="150" t="s">
        <v>123</v>
      </c>
      <c r="B10" s="151">
        <v>300200</v>
      </c>
      <c r="C10" s="151">
        <v>18600</v>
      </c>
      <c r="D10" s="151">
        <v>274000</v>
      </c>
      <c r="E10" s="152">
        <f>+B10-C10-D10</f>
        <v>7600</v>
      </c>
    </row>
    <row r="11" spans="1:5" ht="18.75" customHeight="1">
      <c r="A11" s="153" t="s">
        <v>124</v>
      </c>
      <c r="B11" s="154">
        <v>3867480</v>
      </c>
      <c r="C11" s="154">
        <v>36180</v>
      </c>
      <c r="D11" s="154">
        <v>3795120</v>
      </c>
      <c r="E11" s="152">
        <f>+B11-C11-D11</f>
        <v>36180</v>
      </c>
    </row>
    <row r="12" spans="1:5" ht="18.75" customHeight="1">
      <c r="A12" s="155" t="s">
        <v>125</v>
      </c>
      <c r="B12" s="156"/>
      <c r="C12" s="156"/>
      <c r="D12" s="156"/>
      <c r="E12" s="152">
        <f>+B12-C12-D12</f>
        <v>0</v>
      </c>
    </row>
    <row r="13" spans="1:5" ht="18.75" customHeight="1" thickBot="1">
      <c r="A13" s="155" t="s">
        <v>126</v>
      </c>
      <c r="B13" s="156"/>
      <c r="C13" s="156"/>
      <c r="D13" s="156"/>
      <c r="E13" s="157">
        <f>+B13-C13-D13</f>
        <v>0</v>
      </c>
    </row>
    <row r="14" spans="1:5" ht="18.75" customHeight="1" thickBot="1">
      <c r="A14" s="147" t="s">
        <v>6</v>
      </c>
      <c r="B14" s="240">
        <f>SUM(B10:B13)</f>
        <v>4167680</v>
      </c>
      <c r="C14" s="240">
        <f>SUM(C10:C13)</f>
        <v>54780</v>
      </c>
      <c r="D14" s="240">
        <f>SUM(D10:D13)</f>
        <v>4069120</v>
      </c>
      <c r="E14" s="241">
        <f>SUM(E10:E13)</f>
        <v>43780</v>
      </c>
    </row>
    <row r="15" spans="1:5" ht="15" customHeight="1"/>
    <row r="16" spans="1:5" ht="15" customHeight="1">
      <c r="A16" s="249" t="s">
        <v>100</v>
      </c>
    </row>
    <row r="17" spans="1:5">
      <c r="A17" s="247" t="s">
        <v>150</v>
      </c>
    </row>
    <row r="18" spans="1:5">
      <c r="A18" s="247" t="s">
        <v>151</v>
      </c>
    </row>
    <row r="19" spans="1:5">
      <c r="A19" s="248" t="s">
        <v>153</v>
      </c>
    </row>
    <row r="20" spans="1:5">
      <c r="A20" s="247" t="s">
        <v>152</v>
      </c>
    </row>
    <row r="21" spans="1:5">
      <c r="A21" s="247" t="s">
        <v>148</v>
      </c>
    </row>
    <row r="22" spans="1:5">
      <c r="A22" s="247" t="s">
        <v>149</v>
      </c>
    </row>
    <row r="25" spans="1:5" ht="12" customHeight="1"/>
    <row r="26" spans="1:5">
      <c r="A26" s="455"/>
      <c r="B26" s="456"/>
      <c r="C26" s="456"/>
      <c r="D26" s="114"/>
      <c r="E26" s="114"/>
    </row>
    <row r="27" spans="1:5">
      <c r="A27" s="456"/>
      <c r="B27" s="456"/>
      <c r="C27" s="456"/>
      <c r="D27" s="115"/>
      <c r="E27" s="115"/>
    </row>
    <row r="28" spans="1:5">
      <c r="A28" s="116"/>
      <c r="B28" s="117"/>
      <c r="C28" s="117"/>
      <c r="D28" s="116"/>
      <c r="E28" s="117"/>
    </row>
    <row r="30" spans="1:5" ht="12" customHeight="1"/>
    <row r="31" spans="1:5" hidden="1"/>
  </sheetData>
  <mergeCells count="4">
    <mergeCell ref="A26:C26"/>
    <mergeCell ref="A27:C27"/>
    <mergeCell ref="A3:E3"/>
    <mergeCell ref="A4:E4"/>
  </mergeCell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H72"/>
  <sheetViews>
    <sheetView zoomScaleNormal="100" workbookViewId="0">
      <selection activeCell="M34" sqref="M34"/>
    </sheetView>
  </sheetViews>
  <sheetFormatPr defaultColWidth="9.26953125" defaultRowHeight="12.5"/>
  <cols>
    <col min="1" max="1" width="3.7265625" style="23" customWidth="1"/>
    <col min="2" max="2" width="33.7265625" style="23" customWidth="1"/>
    <col min="3" max="3" width="10.26953125" style="23" customWidth="1"/>
    <col min="4" max="4" width="10" style="23" bestFit="1" customWidth="1"/>
    <col min="5" max="5" width="9" style="23" bestFit="1" customWidth="1"/>
    <col min="6" max="6" width="11.26953125" style="23" customWidth="1"/>
    <col min="7" max="7" width="9.26953125" style="23"/>
    <col min="8" max="8" width="9.54296875" style="23" bestFit="1" customWidth="1"/>
    <col min="9" max="9" width="26.7265625" style="23" customWidth="1"/>
    <col min="10" max="16384" width="9.26953125" style="23"/>
  </cols>
  <sheetData>
    <row r="1" spans="1:8" ht="17.5">
      <c r="A1" s="158" t="s">
        <v>92</v>
      </c>
      <c r="C1" s="24"/>
      <c r="D1" s="24"/>
      <c r="E1" s="24"/>
      <c r="F1" s="24"/>
    </row>
    <row r="3" spans="1:8" ht="18">
      <c r="A3" s="159" t="s">
        <v>154</v>
      </c>
      <c r="B3" s="25"/>
      <c r="C3" s="25"/>
      <c r="D3" s="25"/>
      <c r="E3" s="25"/>
      <c r="F3" s="25"/>
      <c r="G3" s="25"/>
    </row>
    <row r="4" spans="1:8" ht="15.75" customHeight="1"/>
    <row r="5" spans="1:8" ht="15.75" customHeight="1" thickBot="1">
      <c r="H5" s="125" t="s">
        <v>10</v>
      </c>
    </row>
    <row r="6" spans="1:8" s="26" customFormat="1" ht="30.75" customHeight="1">
      <c r="A6" s="458" t="s">
        <v>96</v>
      </c>
      <c r="B6" s="460" t="s">
        <v>11</v>
      </c>
      <c r="C6" s="462" t="s">
        <v>112</v>
      </c>
      <c r="D6" s="463"/>
      <c r="E6" s="464" t="s">
        <v>113</v>
      </c>
      <c r="F6" s="463"/>
      <c r="G6" s="464" t="s">
        <v>12</v>
      </c>
      <c r="H6" s="465"/>
    </row>
    <row r="7" spans="1:8" ht="15" customHeight="1" thickBot="1">
      <c r="A7" s="459"/>
      <c r="B7" s="461"/>
      <c r="C7" s="227" t="s">
        <v>13</v>
      </c>
      <c r="D7" s="228" t="s">
        <v>14</v>
      </c>
      <c r="E7" s="228" t="s">
        <v>13</v>
      </c>
      <c r="F7" s="228" t="s">
        <v>14</v>
      </c>
      <c r="G7" s="228" t="s">
        <v>13</v>
      </c>
      <c r="H7" s="229" t="s">
        <v>14</v>
      </c>
    </row>
    <row r="8" spans="1:8" ht="12" customHeight="1">
      <c r="A8" s="161">
        <v>1</v>
      </c>
      <c r="B8" s="27" t="s">
        <v>15</v>
      </c>
      <c r="C8" s="376">
        <f>SUM(C9:C15)</f>
        <v>0</v>
      </c>
      <c r="D8" s="376">
        <f>SUM(D9:D15)</f>
        <v>2865.4900000000002</v>
      </c>
      <c r="E8" s="376">
        <f>SUM(E9:E15)</f>
        <v>0</v>
      </c>
      <c r="F8" s="376">
        <f>SUM(F9:F15)</f>
        <v>3028.0740000000001</v>
      </c>
      <c r="G8" s="377">
        <f t="shared" ref="G8:H28" si="0">SUM(C8-E8)</f>
        <v>0</v>
      </c>
      <c r="H8" s="378">
        <f t="shared" si="0"/>
        <v>-162.58399999999983</v>
      </c>
    </row>
    <row r="9" spans="1:8">
      <c r="A9" s="161"/>
      <c r="B9" s="27" t="s">
        <v>16</v>
      </c>
      <c r="C9" s="379"/>
      <c r="D9" s="380"/>
      <c r="E9" s="380"/>
      <c r="F9" s="380"/>
      <c r="G9" s="377">
        <f t="shared" si="0"/>
        <v>0</v>
      </c>
      <c r="H9" s="378">
        <f t="shared" si="0"/>
        <v>0</v>
      </c>
    </row>
    <row r="10" spans="1:8" ht="13">
      <c r="A10" s="161"/>
      <c r="B10" s="28" t="s">
        <v>582</v>
      </c>
      <c r="C10" s="379"/>
      <c r="D10" s="380">
        <v>94.665000000000006</v>
      </c>
      <c r="E10" s="380"/>
      <c r="F10" s="380">
        <v>94.665000000000006</v>
      </c>
      <c r="G10" s="377">
        <f t="shared" ref="G10:G15" si="1">SUM(C10-E10)</f>
        <v>0</v>
      </c>
      <c r="H10" s="378">
        <f>SUM(D10-F10)</f>
        <v>0</v>
      </c>
    </row>
    <row r="11" spans="1:8" ht="13">
      <c r="A11" s="161"/>
      <c r="B11" s="28" t="s">
        <v>583</v>
      </c>
      <c r="C11" s="379"/>
      <c r="D11" s="380">
        <v>833.43200000000002</v>
      </c>
      <c r="E11" s="380"/>
      <c r="F11" s="380">
        <v>1048.4100000000001</v>
      </c>
      <c r="G11" s="377">
        <f t="shared" si="1"/>
        <v>0</v>
      </c>
      <c r="H11" s="378">
        <f>SUM(D11-F11)</f>
        <v>-214.97800000000007</v>
      </c>
    </row>
    <row r="12" spans="1:8" ht="13">
      <c r="A12" s="161"/>
      <c r="B12" s="28" t="s">
        <v>584</v>
      </c>
      <c r="C12" s="379"/>
      <c r="D12" s="380">
        <v>488.14</v>
      </c>
      <c r="E12" s="380"/>
      <c r="F12" s="380">
        <v>443.98200000000003</v>
      </c>
      <c r="G12" s="377">
        <f t="shared" si="1"/>
        <v>0</v>
      </c>
      <c r="H12" s="378">
        <v>0</v>
      </c>
    </row>
    <row r="13" spans="1:8" ht="13">
      <c r="A13" s="161"/>
      <c r="B13" s="28" t="s">
        <v>585</v>
      </c>
      <c r="C13" s="379"/>
      <c r="D13" s="380">
        <v>575.93200000000002</v>
      </c>
      <c r="E13" s="380"/>
      <c r="F13" s="380">
        <v>522.9</v>
      </c>
      <c r="G13" s="377">
        <f t="shared" si="1"/>
        <v>0</v>
      </c>
      <c r="H13" s="378">
        <v>0</v>
      </c>
    </row>
    <row r="14" spans="1:8" ht="13">
      <c r="A14" s="161"/>
      <c r="B14" s="28" t="s">
        <v>586</v>
      </c>
      <c r="C14" s="379"/>
      <c r="D14" s="380">
        <v>525.32100000000003</v>
      </c>
      <c r="E14" s="380"/>
      <c r="F14" s="380">
        <v>516.50300000000004</v>
      </c>
      <c r="G14" s="377">
        <f t="shared" si="1"/>
        <v>0</v>
      </c>
      <c r="H14" s="378">
        <v>0</v>
      </c>
    </row>
    <row r="15" spans="1:8" ht="13">
      <c r="A15" s="161"/>
      <c r="B15" s="28" t="s">
        <v>587</v>
      </c>
      <c r="C15" s="379"/>
      <c r="D15" s="380">
        <v>348</v>
      </c>
      <c r="E15" s="380"/>
      <c r="F15" s="380">
        <v>401.61399999999998</v>
      </c>
      <c r="G15" s="377">
        <f t="shared" si="1"/>
        <v>0</v>
      </c>
      <c r="H15" s="378">
        <f>SUM(D15-F15)</f>
        <v>-53.613999999999976</v>
      </c>
    </row>
    <row r="16" spans="1:8">
      <c r="A16" s="161">
        <v>2</v>
      </c>
      <c r="B16" s="27" t="s">
        <v>17</v>
      </c>
      <c r="C16" s="376">
        <f>SUM(C17:C18)</f>
        <v>0</v>
      </c>
      <c r="D16" s="376">
        <f>SUM(D17:D18)</f>
        <v>0</v>
      </c>
      <c r="E16" s="376">
        <f>SUM(E17:E18)</f>
        <v>0</v>
      </c>
      <c r="F16" s="376">
        <f>SUM(F17:F18)</f>
        <v>0</v>
      </c>
      <c r="G16" s="377">
        <f t="shared" si="0"/>
        <v>0</v>
      </c>
      <c r="H16" s="378">
        <f t="shared" si="0"/>
        <v>0</v>
      </c>
    </row>
    <row r="17" spans="1:8">
      <c r="A17" s="161"/>
      <c r="B17" s="27" t="s">
        <v>16</v>
      </c>
      <c r="C17" s="379"/>
      <c r="D17" s="380"/>
      <c r="E17" s="380"/>
      <c r="F17" s="380"/>
      <c r="G17" s="377">
        <f t="shared" si="0"/>
        <v>0</v>
      </c>
      <c r="H17" s="378">
        <f t="shared" si="0"/>
        <v>0</v>
      </c>
    </row>
    <row r="18" spans="1:8">
      <c r="A18" s="161"/>
      <c r="B18" s="27"/>
      <c r="C18" s="379"/>
      <c r="D18" s="380"/>
      <c r="E18" s="380"/>
      <c r="F18" s="380"/>
      <c r="G18" s="377">
        <f t="shared" si="0"/>
        <v>0</v>
      </c>
      <c r="H18" s="378">
        <f t="shared" si="0"/>
        <v>0</v>
      </c>
    </row>
    <row r="19" spans="1:8">
      <c r="A19" s="161">
        <v>3</v>
      </c>
      <c r="B19" s="27" t="s">
        <v>18</v>
      </c>
      <c r="C19" s="376">
        <f>SUM(C20:C21)</f>
        <v>0</v>
      </c>
      <c r="D19" s="376">
        <f>SUM(D20:D21)</f>
        <v>0</v>
      </c>
      <c r="E19" s="376">
        <f>SUM(E20:E21)</f>
        <v>0</v>
      </c>
      <c r="F19" s="376">
        <f>SUM(F20:F21)</f>
        <v>0</v>
      </c>
      <c r="G19" s="377">
        <f t="shared" si="0"/>
        <v>0</v>
      </c>
      <c r="H19" s="378">
        <f t="shared" si="0"/>
        <v>0</v>
      </c>
    </row>
    <row r="20" spans="1:8">
      <c r="A20" s="161"/>
      <c r="B20" s="27" t="s">
        <v>16</v>
      </c>
      <c r="C20" s="379"/>
      <c r="D20" s="380"/>
      <c r="E20" s="380"/>
      <c r="F20" s="380"/>
      <c r="G20" s="377">
        <f t="shared" si="0"/>
        <v>0</v>
      </c>
      <c r="H20" s="378">
        <f t="shared" si="0"/>
        <v>0</v>
      </c>
    </row>
    <row r="21" spans="1:8" ht="13">
      <c r="A21" s="161"/>
      <c r="B21" s="29"/>
      <c r="C21" s="381"/>
      <c r="D21" s="380"/>
      <c r="E21" s="380"/>
      <c r="F21" s="380"/>
      <c r="G21" s="377">
        <f t="shared" si="0"/>
        <v>0</v>
      </c>
      <c r="H21" s="378">
        <f t="shared" si="0"/>
        <v>0</v>
      </c>
    </row>
    <row r="22" spans="1:8">
      <c r="A22" s="161">
        <v>4</v>
      </c>
      <c r="B22" s="27" t="s">
        <v>19</v>
      </c>
      <c r="C22" s="382">
        <f>SUM(C23:C27)</f>
        <v>1308.8589999999999</v>
      </c>
      <c r="D22" s="383">
        <f>SUM(D23:D27)</f>
        <v>870.74699999999996</v>
      </c>
      <c r="E22" s="383">
        <f>SUM(E23:E27)</f>
        <v>405.827</v>
      </c>
      <c r="F22" s="383">
        <f>SUM(F23:F27)</f>
        <v>120</v>
      </c>
      <c r="G22" s="377">
        <f t="shared" si="0"/>
        <v>903.03199999999993</v>
      </c>
      <c r="H22" s="378">
        <f t="shared" si="0"/>
        <v>750.74699999999996</v>
      </c>
    </row>
    <row r="23" spans="1:8">
      <c r="A23" s="161"/>
      <c r="B23" s="27" t="s">
        <v>16</v>
      </c>
      <c r="C23" s="384"/>
      <c r="D23" s="385"/>
      <c r="E23" s="385"/>
      <c r="F23" s="385"/>
      <c r="G23" s="377">
        <f t="shared" si="0"/>
        <v>0</v>
      </c>
      <c r="H23" s="378">
        <f t="shared" si="0"/>
        <v>0</v>
      </c>
    </row>
    <row r="24" spans="1:8" ht="13">
      <c r="A24" s="161"/>
      <c r="B24" s="28" t="s">
        <v>578</v>
      </c>
      <c r="C24" s="384">
        <v>1308.8589999999999</v>
      </c>
      <c r="D24" s="385"/>
      <c r="E24" s="385">
        <v>405.827</v>
      </c>
      <c r="F24" s="385"/>
      <c r="G24" s="377">
        <v>0</v>
      </c>
      <c r="H24" s="377">
        <f t="shared" si="0"/>
        <v>0</v>
      </c>
    </row>
    <row r="25" spans="1:8" ht="13">
      <c r="A25" s="162"/>
      <c r="B25" s="28" t="s">
        <v>579</v>
      </c>
      <c r="C25" s="384"/>
      <c r="D25" s="385">
        <v>0</v>
      </c>
      <c r="E25" s="385"/>
      <c r="F25" s="385">
        <v>0</v>
      </c>
      <c r="G25" s="377">
        <f>SUM(C25-E25)</f>
        <v>0</v>
      </c>
      <c r="H25" s="377">
        <f>SUM(D25-F25)</f>
        <v>0</v>
      </c>
    </row>
    <row r="26" spans="1:8" ht="13">
      <c r="A26" s="162"/>
      <c r="B26" s="28" t="s">
        <v>580</v>
      </c>
      <c r="C26" s="384"/>
      <c r="D26" s="385">
        <v>620.74699999999996</v>
      </c>
      <c r="E26" s="385"/>
      <c r="F26" s="385">
        <v>0</v>
      </c>
      <c r="G26" s="377">
        <f>SUM(C26-E26)</f>
        <v>0</v>
      </c>
      <c r="H26" s="377">
        <v>0</v>
      </c>
    </row>
    <row r="27" spans="1:8" ht="13.5" thickBot="1">
      <c r="A27" s="162"/>
      <c r="B27" s="28" t="s">
        <v>581</v>
      </c>
      <c r="C27" s="384"/>
      <c r="D27" s="385">
        <v>250</v>
      </c>
      <c r="E27" s="385"/>
      <c r="F27" s="385">
        <v>120</v>
      </c>
      <c r="G27" s="377">
        <f>SUM(C27-E27)</f>
        <v>0</v>
      </c>
      <c r="H27" s="377">
        <f>SUM(D27-F27)</f>
        <v>130</v>
      </c>
    </row>
    <row r="28" spans="1:8" ht="13.5" thickBot="1">
      <c r="A28" s="163">
        <v>5</v>
      </c>
      <c r="B28" s="30" t="s">
        <v>97</v>
      </c>
      <c r="C28" s="386">
        <f>SUM(C8+C16+C19+C22)</f>
        <v>1308.8589999999999</v>
      </c>
      <c r="D28" s="386">
        <f>SUM(D8+D16+D19+D22)</f>
        <v>3736.2370000000001</v>
      </c>
      <c r="E28" s="386">
        <f>SUM(E8+E16+E19+E22)</f>
        <v>405.827</v>
      </c>
      <c r="F28" s="386">
        <f>SUM(F8+F16+F19+F22)</f>
        <v>3148.0740000000001</v>
      </c>
      <c r="G28" s="387">
        <f t="shared" si="0"/>
        <v>903.03199999999993</v>
      </c>
      <c r="H28" s="388">
        <f t="shared" si="0"/>
        <v>588.16300000000001</v>
      </c>
    </row>
    <row r="29" spans="1:8">
      <c r="C29" s="31"/>
      <c r="D29" s="31"/>
      <c r="E29" s="31"/>
      <c r="F29" s="31"/>
    </row>
    <row r="30" spans="1:8">
      <c r="B30" s="32"/>
      <c r="C30" s="31"/>
      <c r="D30" s="31"/>
      <c r="E30" s="31"/>
      <c r="F30" s="31"/>
    </row>
    <row r="31" spans="1:8" ht="13">
      <c r="B31" s="33"/>
      <c r="C31" s="24"/>
      <c r="D31" s="24"/>
      <c r="E31" s="24"/>
      <c r="F31" s="24"/>
    </row>
    <row r="32" spans="1:8">
      <c r="B32" s="24"/>
      <c r="C32" s="24"/>
      <c r="D32" s="24"/>
      <c r="E32" s="24"/>
      <c r="F32" s="24"/>
    </row>
    <row r="33" spans="2:6">
      <c r="B33" s="24"/>
      <c r="C33" s="24"/>
      <c r="D33" s="24"/>
      <c r="E33" s="24"/>
      <c r="F33" s="24"/>
    </row>
    <row r="34" spans="2:6">
      <c r="B34" s="24"/>
      <c r="C34" s="24"/>
      <c r="D34" s="24"/>
      <c r="E34" s="24"/>
      <c r="F34" s="24"/>
    </row>
    <row r="35" spans="2:6">
      <c r="B35" s="24"/>
      <c r="C35" s="24"/>
      <c r="D35" s="24"/>
      <c r="E35" s="24"/>
      <c r="F35" s="24"/>
    </row>
    <row r="36" spans="2:6">
      <c r="B36" s="24"/>
      <c r="C36" s="24"/>
      <c r="D36" s="24"/>
      <c r="E36" s="24"/>
      <c r="F36" s="24"/>
    </row>
    <row r="37" spans="2:6">
      <c r="B37" s="24"/>
      <c r="C37" s="24"/>
      <c r="D37" s="24"/>
      <c r="E37" s="24"/>
      <c r="F37" s="24"/>
    </row>
    <row r="38" spans="2:6">
      <c r="B38" s="24"/>
      <c r="C38" s="24"/>
      <c r="D38" s="24"/>
      <c r="E38" s="24"/>
      <c r="F38" s="24"/>
    </row>
    <row r="39" spans="2:6">
      <c r="B39" s="24"/>
      <c r="C39" s="24"/>
      <c r="D39" s="24"/>
      <c r="E39" s="24"/>
      <c r="F39" s="24"/>
    </row>
    <row r="40" spans="2:6">
      <c r="B40" s="24"/>
      <c r="C40" s="24"/>
      <c r="D40" s="24"/>
      <c r="E40" s="24"/>
      <c r="F40" s="24"/>
    </row>
    <row r="41" spans="2:6">
      <c r="B41" s="24"/>
      <c r="C41" s="24"/>
      <c r="D41" s="24"/>
      <c r="E41" s="24"/>
      <c r="F41" s="24"/>
    </row>
    <row r="42" spans="2:6">
      <c r="B42" s="24"/>
      <c r="C42" s="24"/>
      <c r="D42" s="24"/>
      <c r="E42" s="24"/>
      <c r="F42" s="24"/>
    </row>
    <row r="43" spans="2:6">
      <c r="B43" s="24"/>
      <c r="C43" s="24"/>
      <c r="D43" s="24"/>
      <c r="E43" s="24"/>
      <c r="F43" s="24"/>
    </row>
    <row r="44" spans="2:6">
      <c r="B44" s="24"/>
      <c r="C44" s="24"/>
      <c r="D44" s="24"/>
      <c r="E44" s="24"/>
      <c r="F44" s="24"/>
    </row>
    <row r="45" spans="2:6">
      <c r="B45" s="24"/>
      <c r="C45" s="24"/>
      <c r="D45" s="24"/>
      <c r="E45" s="24"/>
      <c r="F45" s="24"/>
    </row>
    <row r="46" spans="2:6">
      <c r="B46" s="24"/>
      <c r="C46" s="24"/>
      <c r="D46" s="24"/>
      <c r="E46" s="24"/>
      <c r="F46" s="24"/>
    </row>
    <row r="47" spans="2:6">
      <c r="B47" s="24"/>
      <c r="C47" s="24"/>
      <c r="D47" s="24"/>
      <c r="E47" s="24"/>
      <c r="F47" s="24"/>
    </row>
    <row r="48" spans="2:6">
      <c r="B48" s="24"/>
      <c r="C48" s="24"/>
      <c r="D48" s="24"/>
      <c r="E48" s="24"/>
      <c r="F48" s="24"/>
    </row>
    <row r="49" spans="2:6">
      <c r="B49" s="24"/>
      <c r="C49" s="24"/>
      <c r="D49" s="24"/>
      <c r="E49" s="24"/>
      <c r="F49" s="24"/>
    </row>
    <row r="50" spans="2:6">
      <c r="B50" s="24"/>
      <c r="C50" s="24"/>
      <c r="D50" s="24"/>
      <c r="E50" s="24"/>
      <c r="F50" s="24"/>
    </row>
    <row r="51" spans="2:6">
      <c r="B51" s="24"/>
      <c r="C51" s="24"/>
      <c r="D51" s="24"/>
      <c r="E51" s="24"/>
      <c r="F51" s="24"/>
    </row>
    <row r="52" spans="2:6">
      <c r="B52" s="24"/>
      <c r="C52" s="24"/>
      <c r="D52" s="24"/>
      <c r="E52" s="24"/>
      <c r="F52" s="24"/>
    </row>
    <row r="53" spans="2:6">
      <c r="B53" s="24"/>
      <c r="C53" s="24"/>
      <c r="D53" s="24"/>
      <c r="E53" s="24"/>
      <c r="F53" s="24"/>
    </row>
    <row r="54" spans="2:6">
      <c r="B54" s="24"/>
      <c r="C54" s="24"/>
      <c r="D54" s="24"/>
      <c r="E54" s="24"/>
      <c r="F54" s="24"/>
    </row>
    <row r="55" spans="2:6">
      <c r="B55" s="24"/>
      <c r="C55" s="24"/>
      <c r="D55" s="24"/>
      <c r="E55" s="24"/>
      <c r="F55" s="24"/>
    </row>
    <row r="56" spans="2:6">
      <c r="B56" s="24"/>
      <c r="C56" s="24"/>
      <c r="D56" s="24"/>
      <c r="E56" s="24"/>
      <c r="F56" s="24"/>
    </row>
    <row r="57" spans="2:6">
      <c r="B57" s="24"/>
      <c r="C57" s="24"/>
      <c r="D57" s="24"/>
      <c r="E57" s="24"/>
      <c r="F57" s="24"/>
    </row>
    <row r="58" spans="2:6">
      <c r="B58" s="24"/>
      <c r="C58" s="24"/>
      <c r="D58" s="24"/>
      <c r="E58" s="24"/>
      <c r="F58" s="24"/>
    </row>
    <row r="59" spans="2:6">
      <c r="B59" s="24"/>
      <c r="C59" s="24"/>
      <c r="D59" s="24"/>
      <c r="E59" s="24"/>
      <c r="F59" s="24"/>
    </row>
    <row r="60" spans="2:6">
      <c r="B60" s="24"/>
      <c r="C60" s="24"/>
      <c r="D60" s="24"/>
      <c r="E60" s="24"/>
      <c r="F60" s="24"/>
    </row>
    <row r="61" spans="2:6">
      <c r="B61" s="24"/>
      <c r="C61" s="24"/>
      <c r="D61" s="24"/>
      <c r="E61" s="24"/>
      <c r="F61" s="24"/>
    </row>
    <row r="62" spans="2:6">
      <c r="B62" s="24"/>
      <c r="C62" s="24"/>
      <c r="D62" s="24"/>
      <c r="E62" s="24"/>
      <c r="F62" s="24"/>
    </row>
    <row r="63" spans="2:6">
      <c r="B63" s="24"/>
      <c r="C63" s="24"/>
      <c r="D63" s="24"/>
      <c r="E63" s="24"/>
      <c r="F63" s="24"/>
    </row>
    <row r="64" spans="2:6">
      <c r="B64" s="24"/>
      <c r="C64" s="24"/>
      <c r="D64" s="24"/>
      <c r="E64" s="24"/>
      <c r="F64" s="24"/>
    </row>
    <row r="65" spans="2:6">
      <c r="B65" s="24"/>
      <c r="C65" s="24"/>
      <c r="D65" s="24"/>
      <c r="E65" s="24"/>
      <c r="F65" s="24"/>
    </row>
    <row r="66" spans="2:6">
      <c r="B66" s="24"/>
      <c r="C66" s="24"/>
      <c r="D66" s="24"/>
      <c r="E66" s="24"/>
      <c r="F66" s="24"/>
    </row>
    <row r="67" spans="2:6">
      <c r="B67" s="24"/>
      <c r="C67" s="24"/>
      <c r="D67" s="24"/>
      <c r="E67" s="24"/>
      <c r="F67" s="24"/>
    </row>
    <row r="68" spans="2:6">
      <c r="B68" s="24"/>
      <c r="C68" s="24"/>
      <c r="D68" s="24"/>
      <c r="E68" s="24"/>
      <c r="F68" s="24"/>
    </row>
    <row r="69" spans="2:6">
      <c r="B69" s="24"/>
      <c r="C69" s="24"/>
      <c r="D69" s="24"/>
      <c r="E69" s="24"/>
      <c r="F69" s="24"/>
    </row>
    <row r="70" spans="2:6">
      <c r="B70" s="24"/>
      <c r="C70" s="24"/>
      <c r="D70" s="24"/>
      <c r="E70" s="24"/>
      <c r="F70" s="24"/>
    </row>
    <row r="71" spans="2:6">
      <c r="B71" s="24"/>
      <c r="C71" s="24"/>
      <c r="D71" s="24"/>
      <c r="E71" s="24"/>
      <c r="F71" s="24"/>
    </row>
    <row r="72" spans="2:6">
      <c r="B72" s="24"/>
      <c r="C72" s="24"/>
      <c r="D72" s="24"/>
      <c r="E72" s="24"/>
      <c r="F72" s="24"/>
    </row>
  </sheetData>
  <mergeCells count="5">
    <mergeCell ref="A6:A7"/>
    <mergeCell ref="B6:B7"/>
    <mergeCell ref="C6:D6"/>
    <mergeCell ref="E6:F6"/>
    <mergeCell ref="G6:H6"/>
  </mergeCells>
  <printOptions horizontalCentered="1"/>
  <pageMargins left="0.39370078740157483" right="0.31496062992125984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I54"/>
  <sheetViews>
    <sheetView topLeftCell="A4" zoomScaleNormal="100" workbookViewId="0">
      <selection activeCell="I41" sqref="I41:I42"/>
    </sheetView>
  </sheetViews>
  <sheetFormatPr defaultColWidth="9.26953125" defaultRowHeight="13"/>
  <cols>
    <col min="1" max="2" width="7.7265625" style="37" customWidth="1"/>
    <col min="3" max="3" width="46.453125" style="37" customWidth="1"/>
    <col min="4" max="4" width="12.26953125" style="37" customWidth="1"/>
    <col min="5" max="5" width="13.26953125" style="37" customWidth="1"/>
    <col min="6" max="6" width="11.453125" style="37" customWidth="1"/>
    <col min="7" max="7" width="2" style="37" customWidth="1"/>
    <col min="8" max="8" width="6.26953125" style="37" customWidth="1"/>
    <col min="9" max="9" width="67.26953125" style="37" customWidth="1"/>
    <col min="10" max="16384" width="9.26953125" style="37"/>
  </cols>
  <sheetData>
    <row r="1" spans="1:9" ht="17.5">
      <c r="A1" s="164" t="s">
        <v>20</v>
      </c>
      <c r="B1" s="34"/>
      <c r="C1" s="34"/>
      <c r="D1" s="35"/>
      <c r="E1" s="35"/>
      <c r="F1" s="35"/>
      <c r="G1" s="35"/>
      <c r="H1" s="35"/>
      <c r="I1" s="36"/>
    </row>
    <row r="2" spans="1:9" s="39" customFormat="1" ht="12.5">
      <c r="A2" s="38"/>
      <c r="B2" s="38"/>
      <c r="C2" s="38"/>
      <c r="D2" s="38"/>
      <c r="E2" s="38"/>
      <c r="F2" s="38"/>
      <c r="G2" s="38"/>
      <c r="H2" s="38"/>
    </row>
    <row r="3" spans="1:9" ht="18">
      <c r="A3" s="165" t="s">
        <v>127</v>
      </c>
      <c r="B3" s="143"/>
      <c r="C3" s="143"/>
      <c r="D3" s="126"/>
      <c r="E3" s="127"/>
      <c r="F3" s="128"/>
      <c r="G3" s="35"/>
      <c r="H3" s="35"/>
      <c r="I3" s="36"/>
    </row>
    <row r="4" spans="1:9" s="39" customFormat="1" ht="13.5" thickBot="1">
      <c r="A4" s="127"/>
      <c r="B4" s="127"/>
      <c r="C4" s="127"/>
      <c r="D4" s="127"/>
      <c r="E4" s="127"/>
      <c r="F4" s="144" t="s">
        <v>98</v>
      </c>
      <c r="G4" s="38"/>
      <c r="H4" s="38"/>
    </row>
    <row r="5" spans="1:9" s="44" customFormat="1" ht="25.5" thickBot="1">
      <c r="A5" s="129" t="s">
        <v>96</v>
      </c>
      <c r="B5" s="466" t="s">
        <v>22</v>
      </c>
      <c r="C5" s="467"/>
      <c r="D5" s="130" t="s">
        <v>23</v>
      </c>
      <c r="E5" s="130" t="s">
        <v>24</v>
      </c>
      <c r="F5" s="131" t="s">
        <v>25</v>
      </c>
      <c r="G5" s="41"/>
      <c r="H5" s="42"/>
      <c r="I5" s="43"/>
    </row>
    <row r="6" spans="1:9" s="44" customFormat="1" ht="14.25" customHeight="1">
      <c r="A6" s="132">
        <v>1</v>
      </c>
      <c r="B6" s="166" t="s">
        <v>128</v>
      </c>
      <c r="C6" s="133"/>
      <c r="D6" s="172">
        <v>238665</v>
      </c>
      <c r="E6" s="172"/>
      <c r="F6" s="173">
        <f t="shared" ref="F6:F16" si="0">SUM(D6+E6)</f>
        <v>238665</v>
      </c>
      <c r="G6" s="45"/>
      <c r="H6" s="43"/>
      <c r="I6" s="43"/>
    </row>
    <row r="7" spans="1:9" s="44" customFormat="1" ht="15.75" customHeight="1">
      <c r="A7" s="134">
        <v>2</v>
      </c>
      <c r="B7" s="166" t="s">
        <v>129</v>
      </c>
      <c r="C7" s="135"/>
      <c r="D7" s="174"/>
      <c r="E7" s="175"/>
      <c r="F7" s="173">
        <f>SUM(D7+E7)</f>
        <v>0</v>
      </c>
      <c r="G7" s="45"/>
      <c r="H7" s="43"/>
      <c r="I7" s="43"/>
    </row>
    <row r="8" spans="1:9" s="44" customFormat="1" ht="14.25" customHeight="1">
      <c r="A8" s="134">
        <v>3</v>
      </c>
      <c r="B8" s="167" t="s">
        <v>130</v>
      </c>
      <c r="C8" s="136"/>
      <c r="D8" s="174"/>
      <c r="E8" s="174"/>
      <c r="F8" s="173">
        <f>SUM(D8+E8)</f>
        <v>0</v>
      </c>
      <c r="G8" s="45"/>
      <c r="H8" s="43"/>
      <c r="I8" s="43"/>
    </row>
    <row r="9" spans="1:9" s="44" customFormat="1" ht="14.25" customHeight="1">
      <c r="A9" s="134">
        <v>4</v>
      </c>
      <c r="B9" s="168" t="s">
        <v>131</v>
      </c>
      <c r="C9" s="136"/>
      <c r="D9" s="174">
        <f>SUM(D10:D12)</f>
        <v>0</v>
      </c>
      <c r="E9" s="174">
        <f>SUM(E10:E12)</f>
        <v>0</v>
      </c>
      <c r="F9" s="173">
        <f t="shared" si="0"/>
        <v>0</v>
      </c>
      <c r="G9" s="45"/>
      <c r="H9" s="43"/>
      <c r="I9" s="43"/>
    </row>
    <row r="10" spans="1:9" s="44" customFormat="1" ht="14.25" customHeight="1">
      <c r="A10" s="134">
        <v>5</v>
      </c>
      <c r="B10" s="468" t="s">
        <v>26</v>
      </c>
      <c r="C10" s="137" t="s">
        <v>27</v>
      </c>
      <c r="D10" s="176"/>
      <c r="E10" s="174"/>
      <c r="F10" s="173">
        <f t="shared" si="0"/>
        <v>0</v>
      </c>
      <c r="G10" s="45"/>
      <c r="H10" s="43"/>
      <c r="I10" s="43"/>
    </row>
    <row r="11" spans="1:9" s="44" customFormat="1" ht="15" customHeight="1">
      <c r="A11" s="134">
        <v>6</v>
      </c>
      <c r="B11" s="469"/>
      <c r="C11" s="133" t="s">
        <v>28</v>
      </c>
      <c r="D11" s="176"/>
      <c r="E11" s="174"/>
      <c r="F11" s="173">
        <f t="shared" si="0"/>
        <v>0</v>
      </c>
      <c r="G11" s="46"/>
      <c r="H11" s="43"/>
      <c r="I11" s="43"/>
    </row>
    <row r="12" spans="1:9" s="44" customFormat="1" ht="15" customHeight="1">
      <c r="A12" s="134">
        <v>7</v>
      </c>
      <c r="B12" s="470"/>
      <c r="C12" s="133" t="s">
        <v>29</v>
      </c>
      <c r="D12" s="176"/>
      <c r="E12" s="174"/>
      <c r="F12" s="173">
        <f t="shared" si="0"/>
        <v>0</v>
      </c>
      <c r="G12" s="46"/>
      <c r="H12" s="43"/>
      <c r="I12" s="43"/>
    </row>
    <row r="13" spans="1:9" s="44" customFormat="1" ht="15" customHeight="1">
      <c r="A13" s="134">
        <v>8</v>
      </c>
      <c r="B13" s="166" t="s">
        <v>132</v>
      </c>
      <c r="C13" s="136"/>
      <c r="D13" s="174">
        <v>6</v>
      </c>
      <c r="E13" s="174">
        <f>SUM(E14:E15)</f>
        <v>0</v>
      </c>
      <c r="F13" s="173">
        <f t="shared" si="0"/>
        <v>6</v>
      </c>
      <c r="G13" s="46"/>
      <c r="H13" s="43"/>
      <c r="I13" s="43"/>
    </row>
    <row r="14" spans="1:9" s="44" customFormat="1" ht="15" customHeight="1">
      <c r="A14" s="134">
        <v>9</v>
      </c>
      <c r="B14" s="468" t="s">
        <v>30</v>
      </c>
      <c r="C14" s="136" t="s">
        <v>31</v>
      </c>
      <c r="D14" s="174"/>
      <c r="E14" s="174"/>
      <c r="F14" s="173">
        <f t="shared" si="0"/>
        <v>0</v>
      </c>
      <c r="G14" s="46"/>
      <c r="H14" s="43"/>
      <c r="I14" s="43"/>
    </row>
    <row r="15" spans="1:9" s="44" customFormat="1" ht="15" customHeight="1">
      <c r="A15" s="134">
        <v>10</v>
      </c>
      <c r="B15" s="470"/>
      <c r="C15" s="136" t="s">
        <v>28</v>
      </c>
      <c r="D15" s="174"/>
      <c r="E15" s="174"/>
      <c r="F15" s="173">
        <f t="shared" si="0"/>
        <v>0</v>
      </c>
      <c r="G15" s="46"/>
      <c r="H15" s="43"/>
      <c r="I15" s="43"/>
    </row>
    <row r="16" spans="1:9" s="44" customFormat="1" ht="15" customHeight="1">
      <c r="A16" s="134">
        <v>11</v>
      </c>
      <c r="B16" s="169" t="s">
        <v>133</v>
      </c>
      <c r="C16" s="138"/>
      <c r="D16" s="174"/>
      <c r="E16" s="174"/>
      <c r="F16" s="173">
        <f t="shared" si="0"/>
        <v>0</v>
      </c>
      <c r="G16" s="46"/>
      <c r="H16" s="43"/>
      <c r="I16" s="43"/>
    </row>
    <row r="17" spans="1:9" s="44" customFormat="1" ht="15" customHeight="1">
      <c r="A17" s="134">
        <v>12</v>
      </c>
      <c r="B17" s="167" t="s">
        <v>26</v>
      </c>
      <c r="C17" s="137" t="s">
        <v>33</v>
      </c>
      <c r="D17" s="176"/>
      <c r="E17" s="174"/>
      <c r="F17" s="173">
        <f>SUM(D17+E17)</f>
        <v>0</v>
      </c>
      <c r="G17" s="46"/>
      <c r="H17" s="43"/>
      <c r="I17" s="43"/>
    </row>
    <row r="18" spans="1:9" s="44" customFormat="1" ht="15" customHeight="1">
      <c r="A18" s="139">
        <v>13</v>
      </c>
      <c r="B18" s="170" t="s">
        <v>134</v>
      </c>
      <c r="C18" s="140"/>
      <c r="D18" s="177"/>
      <c r="E18" s="178"/>
      <c r="F18" s="173">
        <f>SUM(D18+E18)</f>
        <v>0</v>
      </c>
      <c r="G18" s="46"/>
      <c r="H18" s="43"/>
      <c r="I18" s="43"/>
    </row>
    <row r="19" spans="1:9" s="44" customFormat="1" ht="15" customHeight="1">
      <c r="A19" s="139">
        <v>14</v>
      </c>
      <c r="B19" s="170" t="s">
        <v>135</v>
      </c>
      <c r="C19" s="140"/>
      <c r="D19" s="177"/>
      <c r="E19" s="178"/>
      <c r="F19" s="173">
        <f>SUM(D19+E19)</f>
        <v>0</v>
      </c>
      <c r="G19" s="46"/>
      <c r="H19" s="43"/>
      <c r="I19" s="43"/>
    </row>
    <row r="20" spans="1:9" s="44" customFormat="1" ht="15" customHeight="1">
      <c r="A20" s="139">
        <v>15</v>
      </c>
      <c r="B20" s="170" t="s">
        <v>136</v>
      </c>
      <c r="C20" s="140"/>
      <c r="D20" s="177">
        <v>2385</v>
      </c>
      <c r="E20" s="178"/>
      <c r="F20" s="173">
        <f>SUM(D20+E20)</f>
        <v>2385</v>
      </c>
      <c r="G20" s="46"/>
      <c r="H20" s="43"/>
      <c r="I20" s="43"/>
    </row>
    <row r="21" spans="1:9" ht="13.5" thickBot="1">
      <c r="A21" s="141">
        <v>16</v>
      </c>
      <c r="B21" s="171" t="s">
        <v>137</v>
      </c>
      <c r="C21" s="142"/>
      <c r="D21" s="179"/>
      <c r="E21" s="179"/>
      <c r="F21" s="180">
        <f>D21+E21</f>
        <v>0</v>
      </c>
      <c r="G21" s="46"/>
      <c r="H21" s="43"/>
      <c r="I21" s="43"/>
    </row>
    <row r="22" spans="1:9">
      <c r="A22" s="47"/>
      <c r="B22" s="36"/>
      <c r="C22" s="36"/>
      <c r="E22" s="36"/>
      <c r="F22" s="48"/>
      <c r="G22" s="46"/>
      <c r="H22" s="43"/>
      <c r="I22" s="43"/>
    </row>
    <row r="23" spans="1:9" ht="15" customHeight="1">
      <c r="A23" s="67" t="s">
        <v>100</v>
      </c>
      <c r="E23" s="43"/>
      <c r="F23" s="46"/>
      <c r="G23" s="43"/>
      <c r="H23" s="43"/>
    </row>
    <row r="24" spans="1:9">
      <c r="A24" s="49" t="s">
        <v>138</v>
      </c>
      <c r="E24" s="43"/>
      <c r="F24" s="46"/>
      <c r="G24" s="43"/>
      <c r="H24" s="43"/>
    </row>
    <row r="25" spans="1:9">
      <c r="A25" s="43"/>
      <c r="F25" s="43"/>
      <c r="G25" s="43"/>
    </row>
    <row r="26" spans="1:9">
      <c r="A26" s="43"/>
      <c r="B26" s="43"/>
      <c r="F26" s="43"/>
      <c r="G26" s="43"/>
    </row>
    <row r="27" spans="1:9">
      <c r="A27" s="43"/>
      <c r="B27" s="43"/>
      <c r="C27" s="43"/>
      <c r="G27" s="43"/>
    </row>
    <row r="28" spans="1:9">
      <c r="A28" s="43"/>
      <c r="G28" s="43"/>
    </row>
    <row r="29" spans="1:9">
      <c r="A29" s="43"/>
      <c r="F29" s="50"/>
    </row>
    <row r="30" spans="1:9">
      <c r="A30" s="43"/>
      <c r="G30" s="43"/>
      <c r="H30" s="43"/>
    </row>
    <row r="31" spans="1:9">
      <c r="A31" s="40"/>
      <c r="G31" s="43"/>
      <c r="H31" s="43"/>
    </row>
    <row r="32" spans="1:9">
      <c r="A32" s="40"/>
    </row>
    <row r="33" spans="6:8">
      <c r="F33" s="43"/>
    </row>
    <row r="37" spans="6:8">
      <c r="G37" s="43"/>
      <c r="H37" s="43"/>
    </row>
    <row r="38" spans="6:8">
      <c r="G38" s="43"/>
      <c r="H38" s="43"/>
    </row>
    <row r="39" spans="6:8">
      <c r="G39" s="43"/>
      <c r="H39" s="43"/>
    </row>
    <row r="40" spans="6:8">
      <c r="G40" s="43"/>
      <c r="H40" s="43"/>
    </row>
    <row r="41" spans="6:8">
      <c r="G41" s="43"/>
      <c r="H41" s="43"/>
    </row>
    <row r="42" spans="6:8">
      <c r="G42" s="43"/>
      <c r="H42" s="43"/>
    </row>
    <row r="43" spans="6:8">
      <c r="G43" s="43"/>
      <c r="H43" s="43"/>
    </row>
    <row r="44" spans="6:8">
      <c r="G44" s="43"/>
      <c r="H44" s="43"/>
    </row>
    <row r="45" spans="6:8">
      <c r="G45" s="43"/>
      <c r="H45" s="43"/>
    </row>
    <row r="46" spans="6:8">
      <c r="G46" s="43"/>
      <c r="H46" s="43"/>
    </row>
    <row r="53" spans="1:1">
      <c r="A53" s="40"/>
    </row>
    <row r="54" spans="1:1">
      <c r="A54" s="40"/>
    </row>
  </sheetData>
  <sheetProtection formatRows="0" insertRows="0" deleteRows="0" selectLockedCells="1"/>
  <mergeCells count="3">
    <mergeCell ref="B5:C5"/>
    <mergeCell ref="B10:B12"/>
    <mergeCell ref="B14:B15"/>
  </mergeCells>
  <printOptions horizontalCentered="1"/>
  <pageMargins left="0.2" right="0.21" top="0.32" bottom="0.27" header="0.17" footer="0.17"/>
  <pageSetup paperSize="9" orientation="landscape" cellComments="asDisplayed" horizontalDpi="300" verticalDpi="300" r:id="rId1"/>
  <headerFooter alignWithMargins="0">
    <oddHeader>&amp;RČást Analýza výnosů a nákladů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G32"/>
  <sheetViews>
    <sheetView zoomScaleNormal="100" workbookViewId="0">
      <selection activeCell="M34" sqref="M34"/>
    </sheetView>
  </sheetViews>
  <sheetFormatPr defaultColWidth="9.26953125" defaultRowHeight="12.5"/>
  <cols>
    <col min="1" max="1" width="4.453125" style="51" customWidth="1"/>
    <col min="2" max="2" width="8.26953125" style="51" customWidth="1"/>
    <col min="3" max="3" width="14.26953125" style="51" customWidth="1"/>
    <col min="4" max="4" width="11.26953125" style="51" customWidth="1"/>
    <col min="5" max="6" width="16.54296875" style="51" customWidth="1"/>
    <col min="7" max="7" width="10.453125" style="51" customWidth="1"/>
    <col min="8" max="16384" width="9.26953125" style="51"/>
  </cols>
  <sheetData>
    <row r="1" spans="1:7" ht="17.5">
      <c r="A1" s="181" t="s">
        <v>93</v>
      </c>
    </row>
    <row r="2" spans="1:7">
      <c r="B2" s="53"/>
      <c r="E2" s="53"/>
      <c r="F2" s="53"/>
      <c r="G2" s="53"/>
    </row>
    <row r="3" spans="1:7" ht="18">
      <c r="A3" s="52" t="s">
        <v>34</v>
      </c>
    </row>
    <row r="4" spans="1:7" ht="13.5" thickBot="1">
      <c r="G4" s="124" t="s">
        <v>10</v>
      </c>
    </row>
    <row r="5" spans="1:7" s="58" customFormat="1" ht="13" thickBot="1">
      <c r="A5" s="54" t="s">
        <v>21</v>
      </c>
      <c r="B5" s="471" t="s">
        <v>2</v>
      </c>
      <c r="C5" s="471"/>
      <c r="D5" s="472"/>
      <c r="E5" s="55" t="s">
        <v>35</v>
      </c>
      <c r="F5" s="56" t="s">
        <v>24</v>
      </c>
      <c r="G5" s="57" t="s">
        <v>25</v>
      </c>
    </row>
    <row r="6" spans="1:7">
      <c r="A6" s="182">
        <v>1</v>
      </c>
      <c r="B6" s="186" t="s">
        <v>36</v>
      </c>
      <c r="C6" s="59"/>
      <c r="D6" s="60"/>
      <c r="E6" s="192">
        <v>118458</v>
      </c>
      <c r="F6" s="193"/>
      <c r="G6" s="194">
        <f t="shared" ref="G6:G28" si="0">SUM(E6+F6)</f>
        <v>118458</v>
      </c>
    </row>
    <row r="7" spans="1:7">
      <c r="A7" s="183">
        <v>2</v>
      </c>
      <c r="B7" s="473" t="s">
        <v>26</v>
      </c>
      <c r="C7" s="191" t="s">
        <v>37</v>
      </c>
      <c r="D7" s="61"/>
      <c r="E7" s="195">
        <v>79370</v>
      </c>
      <c r="F7" s="196"/>
      <c r="G7" s="197">
        <f t="shared" si="0"/>
        <v>79370</v>
      </c>
    </row>
    <row r="8" spans="1:7">
      <c r="A8" s="183">
        <v>3</v>
      </c>
      <c r="B8" s="473"/>
      <c r="C8" s="191" t="s">
        <v>38</v>
      </c>
      <c r="D8" s="61"/>
      <c r="E8" s="195">
        <v>12155</v>
      </c>
      <c r="F8" s="196"/>
      <c r="G8" s="197">
        <f t="shared" si="0"/>
        <v>12155</v>
      </c>
    </row>
    <row r="9" spans="1:7">
      <c r="A9" s="183">
        <v>4</v>
      </c>
      <c r="B9" s="473"/>
      <c r="C9" s="474" t="s">
        <v>26</v>
      </c>
      <c r="D9" s="190" t="s">
        <v>39</v>
      </c>
      <c r="E9" s="195">
        <v>11961</v>
      </c>
      <c r="F9" s="196"/>
      <c r="G9" s="197">
        <f t="shared" si="0"/>
        <v>11961</v>
      </c>
    </row>
    <row r="10" spans="1:7">
      <c r="A10" s="183">
        <v>5</v>
      </c>
      <c r="B10" s="473"/>
      <c r="C10" s="475"/>
      <c r="D10" s="190" t="s">
        <v>40</v>
      </c>
      <c r="E10" s="195">
        <v>194</v>
      </c>
      <c r="F10" s="196"/>
      <c r="G10" s="197">
        <f t="shared" si="0"/>
        <v>194</v>
      </c>
    </row>
    <row r="11" spans="1:7">
      <c r="A11" s="183">
        <v>6</v>
      </c>
      <c r="B11" s="473"/>
      <c r="C11" s="476"/>
      <c r="D11" s="190" t="s">
        <v>41</v>
      </c>
      <c r="E11" s="195">
        <v>0</v>
      </c>
      <c r="F11" s="196"/>
      <c r="G11" s="197">
        <f t="shared" si="0"/>
        <v>0</v>
      </c>
    </row>
    <row r="12" spans="1:7">
      <c r="A12" s="183">
        <v>7</v>
      </c>
      <c r="B12" s="473"/>
      <c r="C12" s="477" t="s">
        <v>102</v>
      </c>
      <c r="D12" s="478"/>
      <c r="E12" s="195">
        <v>305</v>
      </c>
      <c r="F12" s="196"/>
      <c r="G12" s="197">
        <f t="shared" si="0"/>
        <v>305</v>
      </c>
    </row>
    <row r="13" spans="1:7">
      <c r="A13" s="183">
        <v>8</v>
      </c>
      <c r="B13" s="473"/>
      <c r="C13" s="477" t="s">
        <v>101</v>
      </c>
      <c r="D13" s="478"/>
      <c r="E13" s="195">
        <v>0</v>
      </c>
      <c r="F13" s="196"/>
      <c r="G13" s="197">
        <f t="shared" si="0"/>
        <v>0</v>
      </c>
    </row>
    <row r="14" spans="1:7">
      <c r="A14" s="183">
        <v>9</v>
      </c>
      <c r="B14" s="187" t="s">
        <v>42</v>
      </c>
      <c r="C14" s="62"/>
      <c r="D14" s="61"/>
      <c r="E14" s="195">
        <v>6073</v>
      </c>
      <c r="F14" s="196"/>
      <c r="G14" s="197">
        <f t="shared" si="0"/>
        <v>6073</v>
      </c>
    </row>
    <row r="15" spans="1:7">
      <c r="A15" s="183">
        <v>10</v>
      </c>
      <c r="B15" s="187" t="s">
        <v>43</v>
      </c>
      <c r="C15" s="62"/>
      <c r="D15" s="61"/>
      <c r="E15" s="195">
        <v>91</v>
      </c>
      <c r="F15" s="196"/>
      <c r="G15" s="197">
        <f t="shared" si="0"/>
        <v>91</v>
      </c>
    </row>
    <row r="16" spans="1:7">
      <c r="A16" s="183">
        <v>11</v>
      </c>
      <c r="B16" s="187" t="s">
        <v>44</v>
      </c>
      <c r="C16" s="62"/>
      <c r="D16" s="61"/>
      <c r="E16" s="195">
        <v>3860</v>
      </c>
      <c r="F16" s="196"/>
      <c r="G16" s="197">
        <f t="shared" si="0"/>
        <v>3860</v>
      </c>
    </row>
    <row r="17" spans="1:7">
      <c r="A17" s="183">
        <v>12</v>
      </c>
      <c r="B17" s="187" t="s">
        <v>45</v>
      </c>
      <c r="C17" s="62"/>
      <c r="D17" s="61"/>
      <c r="E17" s="195">
        <v>320</v>
      </c>
      <c r="F17" s="196"/>
      <c r="G17" s="197">
        <f t="shared" si="0"/>
        <v>320</v>
      </c>
    </row>
    <row r="18" spans="1:7">
      <c r="A18" s="183">
        <v>13</v>
      </c>
      <c r="B18" s="187" t="s">
        <v>46</v>
      </c>
      <c r="C18" s="62"/>
      <c r="D18" s="61"/>
      <c r="E18" s="195">
        <v>699</v>
      </c>
      <c r="F18" s="195">
        <f>F19+F20</f>
        <v>0</v>
      </c>
      <c r="G18" s="197">
        <f t="shared" si="0"/>
        <v>699</v>
      </c>
    </row>
    <row r="19" spans="1:7">
      <c r="A19" s="183">
        <v>14</v>
      </c>
      <c r="B19" s="473" t="s">
        <v>47</v>
      </c>
      <c r="C19" s="191" t="s">
        <v>48</v>
      </c>
      <c r="D19" s="61"/>
      <c r="E19" s="195">
        <v>78</v>
      </c>
      <c r="F19" s="196"/>
      <c r="G19" s="197">
        <f t="shared" si="0"/>
        <v>78</v>
      </c>
    </row>
    <row r="20" spans="1:7">
      <c r="A20" s="183">
        <v>15</v>
      </c>
      <c r="B20" s="473"/>
      <c r="C20" s="191" t="s">
        <v>49</v>
      </c>
      <c r="D20" s="61"/>
      <c r="E20" s="195">
        <v>621</v>
      </c>
      <c r="F20" s="196"/>
      <c r="G20" s="197">
        <f t="shared" si="0"/>
        <v>621</v>
      </c>
    </row>
    <row r="21" spans="1:7">
      <c r="A21" s="183">
        <v>16</v>
      </c>
      <c r="B21" s="187" t="s">
        <v>50</v>
      </c>
      <c r="C21" s="62"/>
      <c r="D21" s="61"/>
      <c r="E21" s="195">
        <v>670</v>
      </c>
      <c r="F21" s="196"/>
      <c r="G21" s="197">
        <f t="shared" si="0"/>
        <v>670</v>
      </c>
    </row>
    <row r="22" spans="1:7">
      <c r="A22" s="183">
        <v>17</v>
      </c>
      <c r="B22" s="187" t="s">
        <v>32</v>
      </c>
      <c r="C22" s="62"/>
      <c r="D22" s="61"/>
      <c r="E22" s="195">
        <v>25</v>
      </c>
      <c r="F22" s="196"/>
      <c r="G22" s="197">
        <f>SUM(E22+F22)</f>
        <v>25</v>
      </c>
    </row>
    <row r="23" spans="1:7">
      <c r="A23" s="184">
        <v>18</v>
      </c>
      <c r="B23" s="188" t="s">
        <v>51</v>
      </c>
      <c r="C23" s="63"/>
      <c r="D23" s="64"/>
      <c r="E23" s="198">
        <v>2263</v>
      </c>
      <c r="F23" s="199"/>
      <c r="G23" s="197">
        <f t="shared" si="0"/>
        <v>2263</v>
      </c>
    </row>
    <row r="24" spans="1:7">
      <c r="A24" s="183">
        <v>19</v>
      </c>
      <c r="B24" s="188" t="s">
        <v>46</v>
      </c>
      <c r="C24" s="63"/>
      <c r="D24" s="64"/>
      <c r="E24" s="198">
        <v>0</v>
      </c>
      <c r="F24" s="199"/>
      <c r="G24" s="197">
        <f t="shared" si="0"/>
        <v>0</v>
      </c>
    </row>
    <row r="25" spans="1:7">
      <c r="A25" s="183">
        <v>20</v>
      </c>
      <c r="B25" s="188" t="s">
        <v>52</v>
      </c>
      <c r="C25" s="63"/>
      <c r="D25" s="64"/>
      <c r="E25" s="198">
        <v>3845</v>
      </c>
      <c r="F25" s="199"/>
      <c r="G25" s="197">
        <f t="shared" si="0"/>
        <v>3845</v>
      </c>
    </row>
    <row r="26" spans="1:7">
      <c r="A26" s="183">
        <v>21</v>
      </c>
      <c r="B26" s="188" t="s">
        <v>53</v>
      </c>
      <c r="C26" s="63"/>
      <c r="D26" s="64"/>
      <c r="E26" s="198">
        <v>240</v>
      </c>
      <c r="F26" s="199"/>
      <c r="G26" s="197">
        <f t="shared" si="0"/>
        <v>240</v>
      </c>
    </row>
    <row r="27" spans="1:7">
      <c r="A27" s="183">
        <v>22</v>
      </c>
      <c r="B27" s="188" t="s">
        <v>54</v>
      </c>
      <c r="C27" s="63"/>
      <c r="D27" s="64"/>
      <c r="E27" s="198">
        <v>0</v>
      </c>
      <c r="F27" s="199"/>
      <c r="G27" s="197">
        <f t="shared" si="0"/>
        <v>0</v>
      </c>
    </row>
    <row r="28" spans="1:7" ht="13" thickBot="1">
      <c r="A28" s="185">
        <v>23</v>
      </c>
      <c r="B28" s="189" t="s">
        <v>55</v>
      </c>
      <c r="C28" s="65"/>
      <c r="D28" s="66"/>
      <c r="E28" s="200">
        <v>163</v>
      </c>
      <c r="F28" s="201"/>
      <c r="G28" s="202">
        <f t="shared" si="0"/>
        <v>163</v>
      </c>
    </row>
    <row r="30" spans="1:7" ht="13">
      <c r="B30" s="67" t="s">
        <v>56</v>
      </c>
    </row>
    <row r="31" spans="1:7">
      <c r="B31" s="51" t="s">
        <v>103</v>
      </c>
    </row>
    <row r="32" spans="1:7">
      <c r="B32" s="51" t="s">
        <v>104</v>
      </c>
    </row>
  </sheetData>
  <mergeCells count="6">
    <mergeCell ref="B5:D5"/>
    <mergeCell ref="B7:B13"/>
    <mergeCell ref="C9:C11"/>
    <mergeCell ref="B19:B20"/>
    <mergeCell ref="C13:D13"/>
    <mergeCell ref="C12:D12"/>
  </mergeCells>
  <printOptions horizontalCentered="1"/>
  <pageMargins left="0.78740157480314965" right="0.78740157480314965" top="1.53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44"/>
  <sheetViews>
    <sheetView zoomScaleNormal="100" workbookViewId="0">
      <selection activeCell="D25" sqref="D25"/>
    </sheetView>
  </sheetViews>
  <sheetFormatPr defaultColWidth="9.26953125" defaultRowHeight="12.5"/>
  <cols>
    <col min="1" max="1" width="5.54296875" style="8" customWidth="1"/>
    <col min="2" max="2" width="6.54296875" style="2" customWidth="1"/>
    <col min="3" max="3" width="63.26953125" style="2" customWidth="1"/>
    <col min="4" max="4" width="14.26953125" style="2" customWidth="1"/>
    <col min="5" max="5" width="11.54296875" style="2" customWidth="1"/>
    <col min="6" max="6" width="12.26953125" style="2" customWidth="1"/>
    <col min="7" max="7" width="16.7265625" style="2" customWidth="1"/>
    <col min="8" max="16384" width="9.26953125" style="2"/>
  </cols>
  <sheetData>
    <row r="1" spans="1:8" ht="17.5">
      <c r="A1" s="160" t="s">
        <v>57</v>
      </c>
    </row>
    <row r="2" spans="1:8">
      <c r="A2" s="2"/>
    </row>
    <row r="3" spans="1:8" ht="18">
      <c r="A3" s="1" t="s">
        <v>58</v>
      </c>
    </row>
    <row r="4" spans="1:8" ht="13.5" thickBot="1">
      <c r="D4" s="3" t="s">
        <v>110</v>
      </c>
      <c r="E4" s="16"/>
      <c r="F4" s="16"/>
      <c r="G4" s="16"/>
      <c r="H4" s="16"/>
    </row>
    <row r="5" spans="1:8" ht="25.5" customHeight="1" thickBot="1">
      <c r="A5" s="68" t="s">
        <v>59</v>
      </c>
      <c r="B5" s="480" t="s">
        <v>60</v>
      </c>
      <c r="C5" s="481"/>
      <c r="D5" s="69"/>
      <c r="E5" s="16"/>
      <c r="F5" s="16"/>
      <c r="G5" s="16"/>
      <c r="H5" s="16"/>
    </row>
    <row r="6" spans="1:8">
      <c r="A6" s="70">
        <v>1</v>
      </c>
      <c r="B6" s="71" t="s">
        <v>157</v>
      </c>
      <c r="C6" s="72"/>
      <c r="D6" s="204">
        <v>128.01900000000001</v>
      </c>
      <c r="E6" s="73"/>
      <c r="F6" s="18"/>
      <c r="G6" s="18"/>
      <c r="H6" s="16"/>
    </row>
    <row r="7" spans="1:8">
      <c r="A7" s="74">
        <v>2</v>
      </c>
      <c r="B7" s="482" t="s">
        <v>26</v>
      </c>
      <c r="C7" s="10" t="s">
        <v>61</v>
      </c>
      <c r="D7" s="205">
        <v>56.573999999999998</v>
      </c>
      <c r="E7" s="13"/>
      <c r="F7" s="13"/>
      <c r="G7" s="13"/>
      <c r="H7" s="16"/>
    </row>
    <row r="8" spans="1:8">
      <c r="A8" s="74">
        <v>3</v>
      </c>
      <c r="B8" s="482"/>
      <c r="C8" s="10" t="s">
        <v>62</v>
      </c>
      <c r="D8" s="205">
        <v>71.444999999999993</v>
      </c>
      <c r="E8" s="13"/>
      <c r="F8" s="13"/>
      <c r="G8" s="13"/>
      <c r="H8" s="16"/>
    </row>
    <row r="9" spans="1:8">
      <c r="A9" s="74">
        <v>4</v>
      </c>
      <c r="B9" s="75" t="s">
        <v>63</v>
      </c>
      <c r="C9" s="76"/>
      <c r="D9" s="205">
        <f>SUM(D10:D11)</f>
        <v>0</v>
      </c>
      <c r="E9" s="13"/>
      <c r="F9" s="13"/>
      <c r="G9" s="13"/>
      <c r="H9" s="16"/>
    </row>
    <row r="10" spans="1:8">
      <c r="A10" s="74">
        <v>5</v>
      </c>
      <c r="B10" s="482" t="s">
        <v>47</v>
      </c>
      <c r="C10" s="10" t="s">
        <v>37</v>
      </c>
      <c r="D10" s="205">
        <v>0</v>
      </c>
      <c r="E10" s="13"/>
      <c r="F10" s="13"/>
      <c r="G10" s="13"/>
      <c r="H10" s="16"/>
    </row>
    <row r="11" spans="1:8">
      <c r="A11" s="74">
        <v>6</v>
      </c>
      <c r="B11" s="482"/>
      <c r="C11" s="10" t="s">
        <v>64</v>
      </c>
      <c r="D11" s="205">
        <v>0</v>
      </c>
      <c r="E11" s="13"/>
      <c r="F11" s="13"/>
      <c r="G11" s="13"/>
      <c r="H11" s="16"/>
    </row>
    <row r="12" spans="1:8">
      <c r="A12" s="74">
        <v>7</v>
      </c>
      <c r="B12" s="75" t="s">
        <v>65</v>
      </c>
      <c r="C12" s="76"/>
      <c r="D12" s="205">
        <v>88918</v>
      </c>
      <c r="E12" s="13"/>
      <c r="F12" s="389"/>
      <c r="G12" s="390"/>
      <c r="H12" s="16"/>
    </row>
    <row r="13" spans="1:8">
      <c r="A13" s="74">
        <v>8</v>
      </c>
      <c r="B13" s="75" t="s">
        <v>66</v>
      </c>
      <c r="C13" s="76"/>
      <c r="D13" s="205">
        <v>88918</v>
      </c>
      <c r="E13" s="13"/>
      <c r="F13" s="389"/>
      <c r="G13" s="13"/>
      <c r="H13" s="16"/>
    </row>
    <row r="14" spans="1:8">
      <c r="A14" s="74">
        <v>9</v>
      </c>
      <c r="B14" s="482" t="s">
        <v>47</v>
      </c>
      <c r="C14" s="10" t="s">
        <v>67</v>
      </c>
      <c r="D14" s="205">
        <v>44351</v>
      </c>
      <c r="E14" s="13"/>
      <c r="F14" s="389"/>
      <c r="G14" s="13"/>
      <c r="H14" s="16"/>
    </row>
    <row r="15" spans="1:8">
      <c r="A15" s="74">
        <v>10</v>
      </c>
      <c r="B15" s="482"/>
      <c r="C15" s="10" t="s">
        <v>68</v>
      </c>
      <c r="D15" s="205">
        <v>44567</v>
      </c>
      <c r="E15" s="13"/>
      <c r="F15" s="16"/>
      <c r="G15" s="16"/>
      <c r="H15" s="16"/>
    </row>
    <row r="16" spans="1:8">
      <c r="A16" s="74">
        <v>11</v>
      </c>
      <c r="B16" s="75" t="s">
        <v>159</v>
      </c>
      <c r="C16" s="76"/>
      <c r="D16" s="391">
        <v>51564</v>
      </c>
      <c r="E16" s="13"/>
      <c r="F16" s="16"/>
      <c r="G16" s="16"/>
      <c r="H16" s="16"/>
    </row>
    <row r="17" spans="1:8">
      <c r="A17" s="74">
        <v>12</v>
      </c>
      <c r="B17" s="482" t="s">
        <v>47</v>
      </c>
      <c r="C17" s="10" t="s">
        <v>69</v>
      </c>
      <c r="D17" s="391">
        <v>55847</v>
      </c>
      <c r="E17" s="13"/>
      <c r="F17" s="16"/>
      <c r="G17" s="16"/>
      <c r="H17" s="16"/>
    </row>
    <row r="18" spans="1:8">
      <c r="A18" s="74">
        <v>13</v>
      </c>
      <c r="B18" s="482"/>
      <c r="C18" s="10" t="s">
        <v>70</v>
      </c>
      <c r="D18" s="391">
        <v>48172</v>
      </c>
      <c r="E18" s="13"/>
      <c r="F18" s="16"/>
      <c r="G18" s="16"/>
      <c r="H18" s="16"/>
    </row>
    <row r="19" spans="1:8">
      <c r="A19" s="74">
        <v>14</v>
      </c>
      <c r="B19" s="75" t="s">
        <v>158</v>
      </c>
      <c r="C19" s="76"/>
      <c r="D19" s="205">
        <v>51564</v>
      </c>
      <c r="E19" s="13"/>
      <c r="G19" s="16"/>
      <c r="H19" s="16"/>
    </row>
    <row r="20" spans="1:8">
      <c r="A20" s="74">
        <v>15</v>
      </c>
      <c r="B20" s="75" t="s">
        <v>160</v>
      </c>
      <c r="C20" s="76"/>
      <c r="D20" s="205">
        <v>15.2</v>
      </c>
      <c r="E20" s="13"/>
      <c r="F20" s="16"/>
      <c r="G20" s="16"/>
      <c r="H20" s="16"/>
    </row>
    <row r="21" spans="1:8">
      <c r="A21" s="74">
        <v>16</v>
      </c>
      <c r="B21" s="75" t="s">
        <v>161</v>
      </c>
      <c r="C21" s="76"/>
      <c r="D21" s="205">
        <v>2157</v>
      </c>
      <c r="E21" s="13"/>
      <c r="F21" s="16"/>
      <c r="G21" s="16"/>
      <c r="H21" s="16"/>
    </row>
    <row r="22" spans="1:8">
      <c r="A22" s="74">
        <v>17</v>
      </c>
      <c r="B22" s="482" t="s">
        <v>47</v>
      </c>
      <c r="C22" s="10" t="s">
        <v>71</v>
      </c>
      <c r="D22" s="205">
        <v>2157</v>
      </c>
      <c r="E22" s="13"/>
      <c r="F22" s="16"/>
      <c r="G22" s="16"/>
      <c r="H22" s="16"/>
    </row>
    <row r="23" spans="1:8">
      <c r="A23" s="74">
        <v>18</v>
      </c>
      <c r="B23" s="482"/>
      <c r="C23" s="10" t="s">
        <v>72</v>
      </c>
      <c r="D23" s="205"/>
      <c r="E23" s="13"/>
      <c r="F23" s="16"/>
      <c r="G23" s="16"/>
      <c r="H23" s="16"/>
    </row>
    <row r="24" spans="1:8" ht="13" thickBot="1">
      <c r="A24" s="77">
        <v>19</v>
      </c>
      <c r="B24" s="78" t="s">
        <v>73</v>
      </c>
      <c r="C24" s="79"/>
      <c r="D24" s="206"/>
      <c r="E24" s="13"/>
      <c r="F24" s="16"/>
      <c r="G24" s="16"/>
      <c r="H24" s="16"/>
    </row>
    <row r="25" spans="1:8" ht="15.75" customHeight="1" thickBot="1">
      <c r="A25" s="80">
        <v>20</v>
      </c>
      <c r="B25" s="81" t="s">
        <v>74</v>
      </c>
      <c r="C25" s="82"/>
      <c r="D25" s="207">
        <f>D13+D21-D24</f>
        <v>91075</v>
      </c>
      <c r="E25" s="13"/>
    </row>
    <row r="26" spans="1:8" ht="15.75" customHeight="1">
      <c r="B26" s="83"/>
      <c r="E26" s="13"/>
    </row>
    <row r="27" spans="1:8" ht="15.75" customHeight="1">
      <c r="A27" s="483" t="s">
        <v>56</v>
      </c>
      <c r="B27" s="483"/>
      <c r="E27" s="13"/>
    </row>
    <row r="28" spans="1:8" ht="25.5" customHeight="1">
      <c r="A28" s="203" t="s">
        <v>78</v>
      </c>
      <c r="B28" s="479" t="s">
        <v>105</v>
      </c>
      <c r="C28" s="479"/>
      <c r="D28" s="479"/>
      <c r="E28" s="13"/>
    </row>
    <row r="29" spans="1:8" ht="14.25" customHeight="1">
      <c r="B29" s="13"/>
      <c r="C29" s="13"/>
      <c r="D29" s="13"/>
      <c r="E29" s="13"/>
    </row>
    <row r="30" spans="1:8" ht="16.5" customHeight="1">
      <c r="B30" s="13"/>
      <c r="C30" s="13"/>
      <c r="D30" s="13"/>
      <c r="E30" s="13"/>
    </row>
    <row r="31" spans="1:8" ht="14.25" customHeight="1">
      <c r="B31" s="13"/>
      <c r="C31" s="13"/>
      <c r="D31" s="13"/>
      <c r="E31" s="13"/>
    </row>
    <row r="32" spans="1:8" ht="31.5" customHeight="1">
      <c r="B32" s="13"/>
      <c r="C32" s="13"/>
      <c r="D32" s="13"/>
      <c r="E32" s="13"/>
    </row>
    <row r="33" spans="2:5" ht="15.75" customHeight="1">
      <c r="B33" s="13"/>
      <c r="C33" s="13"/>
      <c r="D33" s="13"/>
      <c r="E33" s="13"/>
    </row>
    <row r="34" spans="2:5" ht="13">
      <c r="B34" s="84"/>
      <c r="C34" s="16"/>
      <c r="D34" s="16"/>
      <c r="E34" s="16"/>
    </row>
    <row r="35" spans="2:5">
      <c r="B35" s="16"/>
      <c r="C35" s="16"/>
      <c r="D35" s="16"/>
      <c r="E35" s="16"/>
    </row>
    <row r="36" spans="2:5">
      <c r="B36" s="16"/>
      <c r="C36" s="16"/>
      <c r="D36" s="16"/>
      <c r="E36" s="16"/>
    </row>
    <row r="37" spans="2:5">
      <c r="B37" s="16"/>
      <c r="C37" s="16"/>
      <c r="D37" s="16"/>
      <c r="E37" s="16"/>
    </row>
    <row r="38" spans="2:5">
      <c r="B38" s="16"/>
      <c r="C38" s="16"/>
      <c r="D38" s="16"/>
      <c r="E38" s="16"/>
    </row>
    <row r="39" spans="2:5">
      <c r="B39" s="16"/>
      <c r="C39" s="16"/>
      <c r="D39" s="16"/>
      <c r="E39" s="16"/>
    </row>
    <row r="40" spans="2:5">
      <c r="B40" s="16"/>
      <c r="C40" s="16"/>
      <c r="D40" s="16"/>
      <c r="E40" s="16"/>
    </row>
    <row r="41" spans="2:5">
      <c r="B41" s="16"/>
      <c r="C41" s="16"/>
      <c r="D41" s="16"/>
      <c r="E41" s="16"/>
    </row>
    <row r="42" spans="2:5">
      <c r="B42" s="16"/>
      <c r="C42" s="16"/>
      <c r="D42" s="16"/>
      <c r="E42" s="16"/>
    </row>
    <row r="43" spans="2:5">
      <c r="B43" s="16"/>
      <c r="C43" s="16"/>
      <c r="D43" s="16"/>
      <c r="E43" s="16"/>
    </row>
    <row r="44" spans="2:5">
      <c r="B44" s="16"/>
      <c r="C44" s="16"/>
      <c r="D44" s="16"/>
      <c r="E44" s="16"/>
    </row>
  </sheetData>
  <mergeCells count="8">
    <mergeCell ref="B28:D28"/>
    <mergeCell ref="B5:C5"/>
    <mergeCell ref="B7:B8"/>
    <mergeCell ref="B10:B11"/>
    <mergeCell ref="B14:B15"/>
    <mergeCell ref="B17:B18"/>
    <mergeCell ref="B22:B23"/>
    <mergeCell ref="A27:B27"/>
  </mergeCells>
  <printOptions horizontalCentered="1"/>
  <pageMargins left="0.19685039370078741" right="0.3149606299212598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</vt:i4>
      </vt:variant>
    </vt:vector>
  </HeadingPairs>
  <TitlesOfParts>
    <vt:vector size="13" baseType="lpstr">
      <vt:lpstr>příloha č. 1</vt:lpstr>
      <vt:lpstr>příloha č. 2</vt:lpstr>
      <vt:lpstr>příloha č. 3</vt:lpstr>
      <vt:lpstr>příloha č.4, 4a</vt:lpstr>
      <vt:lpstr>příloha č.5</vt:lpstr>
      <vt:lpstr>příloha č.5a</vt:lpstr>
      <vt:lpstr>příloha č.6</vt:lpstr>
      <vt:lpstr>příloha č.7</vt:lpstr>
      <vt:lpstr>příloha č.8</vt:lpstr>
      <vt:lpstr>příloha č.9</vt:lpstr>
      <vt:lpstr>příloha č.10</vt:lpstr>
      <vt:lpstr>'příloha č. 3'!_Ref361045863</vt:lpstr>
      <vt:lpstr>'příloha č. 3'!_Toc349913875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Silvie Dvořáčková</cp:lastModifiedBy>
  <cp:lastPrinted>2018-01-30T11:50:05Z</cp:lastPrinted>
  <dcterms:created xsi:type="dcterms:W3CDTF">2012-04-20T07:04:03Z</dcterms:created>
  <dcterms:modified xsi:type="dcterms:W3CDTF">2022-06-28T10:40:32Z</dcterms:modified>
</cp:coreProperties>
</file>